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autoCompressPictures="0"/>
  <mc:AlternateContent xmlns:mc="http://schemas.openxmlformats.org/markup-compatibility/2006">
    <mc:Choice Requires="x15">
      <x15ac:absPath xmlns:x15ac="http://schemas.microsoft.com/office/spreadsheetml/2010/11/ac" url="https://gizonline.sharepoint.com/sites/Grundsatz-FinanzierungzurBezuschussungvonFinanzinstrumenten/Freigegebene Dokumente/General/Vertragsmuster/OP-VET/Anhänge zum Hochladen/"/>
    </mc:Choice>
  </mc:AlternateContent>
  <xr:revisionPtr revIDLastSave="0" documentId="8_{711AA50F-9F0C-4E0E-A6A5-928CAFC512D7}" xr6:coauthVersionLast="47" xr6:coauthVersionMax="47" xr10:uidLastSave="{00000000-0000-0000-0000-000000000000}"/>
  <workbookProtection workbookAlgorithmName="SHA-512" workbookHashValue="DjYg12wwsrokNTOkg3/29V1SHNRY7b4El5l38PZZqlVwQTOFBpwb9c4mt+RQoVlOVgGfMaxfDlNhyXUlsMc+Pg==" workbookSaltValue="sIOKwjWCGJM1xpI9UexXAw==" workbookSpinCount="100000" lockStructure="1"/>
  <bookViews>
    <workbookView xWindow="-110" yWindow="-110" windowWidth="19420" windowHeight="10300" activeTab="1" xr2:uid="{00000000-000D-0000-FFFF-FFFF00000000}"/>
  </bookViews>
  <sheets>
    <sheet name="Données de base" sheetId="7" r:id="rId1"/>
    <sheet name="Budget Financements" sheetId="6" r:id="rId2"/>
    <sheet name="Transfert du financement" sheetId="13" r:id="rId3"/>
    <sheet name="Exemple" sheetId="10" r:id="rId4"/>
  </sheets>
  <definedNames>
    <definedName name="_xlnm.Print_Area" localSheetId="1">'Budget Financements'!$A$1:$K$179</definedName>
    <definedName name="_xlnm.Print_Area" localSheetId="0">'Données de base'!$B$1:$G$23</definedName>
    <definedName name="_xlnm.Print_Area" localSheetId="3">Exemple!$A$1:$J$92</definedName>
    <definedName name="_xlnm.Print_Area" localSheetId="2">'Transfert du financement'!$A$1:$J$152</definedName>
    <definedName name="_xlnm.Print_Titles" localSheetId="1">'Budget Financements'!$4:$4</definedName>
    <definedName name="_xlnm.Print_Titles" localSheetId="3">Exemple!$3:$3</definedName>
    <definedName name="_xlnm.Print_Titles" localSheetId="2">'Transfert du financement'!$3:$3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6" l="1"/>
  <c r="A1" i="6"/>
  <c r="J166" i="6" l="1"/>
  <c r="J163" i="6" l="1"/>
  <c r="H165" i="6" a="1"/>
  <c r="H165" i="6" s="1"/>
  <c r="H164" i="6" a="1"/>
  <c r="H164" i="6" s="1"/>
  <c r="I69" i="10"/>
  <c r="I142" i="13"/>
  <c r="I140" i="13"/>
  <c r="I118" i="6"/>
  <c r="I119" i="6"/>
  <c r="I120" i="6"/>
  <c r="I121" i="6"/>
  <c r="I122" i="6"/>
  <c r="I123" i="6"/>
  <c r="I124" i="6"/>
  <c r="I125" i="6"/>
  <c r="I126" i="6"/>
  <c r="I127" i="6"/>
  <c r="I128" i="6"/>
  <c r="I129" i="6"/>
  <c r="I130" i="6"/>
  <c r="I131" i="6"/>
  <c r="I132" i="6"/>
  <c r="I117" i="6"/>
  <c r="I101" i="6"/>
  <c r="I102" i="6"/>
  <c r="I103" i="6"/>
  <c r="I104" i="6"/>
  <c r="I105" i="6"/>
  <c r="I106" i="6"/>
  <c r="I107" i="6"/>
  <c r="I108" i="6"/>
  <c r="I109" i="6"/>
  <c r="I110" i="6"/>
  <c r="I111" i="6"/>
  <c r="I112" i="6"/>
  <c r="I113" i="6"/>
  <c r="I114" i="6"/>
  <c r="I115" i="6"/>
  <c r="I100" i="6"/>
  <c r="J77" i="10"/>
  <c r="I72" i="10"/>
  <c r="I66" i="10"/>
  <c r="I65" i="10"/>
  <c r="I61" i="10"/>
  <c r="I62" i="10"/>
  <c r="I63" i="10"/>
  <c r="I60" i="10"/>
  <c r="I50" i="10"/>
  <c r="I48" i="10" s="1"/>
  <c r="I51" i="10"/>
  <c r="I52" i="10"/>
  <c r="I53" i="10"/>
  <c r="I54" i="10"/>
  <c r="I55" i="10"/>
  <c r="I56" i="10"/>
  <c r="I57" i="10"/>
  <c r="I58" i="10"/>
  <c r="I49" i="10"/>
  <c r="I39" i="10"/>
  <c r="I37" i="10" s="1"/>
  <c r="I40" i="10"/>
  <c r="I41" i="10"/>
  <c r="I42" i="10"/>
  <c r="I43" i="10"/>
  <c r="I44" i="10"/>
  <c r="I45" i="10"/>
  <c r="I46" i="10"/>
  <c r="I47" i="10"/>
  <c r="I38" i="10"/>
  <c r="I132" i="13"/>
  <c r="I133" i="13"/>
  <c r="I134" i="13"/>
  <c r="I135" i="13"/>
  <c r="I136" i="13"/>
  <c r="I137" i="13"/>
  <c r="I138" i="13"/>
  <c r="I139" i="13"/>
  <c r="I126" i="13"/>
  <c r="I125" i="13" s="1"/>
  <c r="I127" i="13"/>
  <c r="I128" i="13"/>
  <c r="I129" i="13"/>
  <c r="I130" i="13"/>
  <c r="I131" i="13"/>
  <c r="I110" i="13"/>
  <c r="I111" i="13"/>
  <c r="I112" i="13"/>
  <c r="I113" i="13"/>
  <c r="I114" i="13"/>
  <c r="I115" i="13"/>
  <c r="I116" i="13"/>
  <c r="I117" i="13"/>
  <c r="I118" i="13"/>
  <c r="I119" i="13"/>
  <c r="I120" i="13"/>
  <c r="I121" i="13"/>
  <c r="I122" i="13"/>
  <c r="I123" i="13"/>
  <c r="I124" i="13"/>
  <c r="I109" i="13"/>
  <c r="I107" i="13"/>
  <c r="I92" i="13"/>
  <c r="I93" i="13"/>
  <c r="I94" i="13"/>
  <c r="I95" i="13"/>
  <c r="I96" i="13"/>
  <c r="I97" i="13"/>
  <c r="I98" i="13"/>
  <c r="I99" i="13"/>
  <c r="I100" i="13"/>
  <c r="I101" i="13"/>
  <c r="I102" i="13"/>
  <c r="I103" i="13"/>
  <c r="I104" i="13"/>
  <c r="I105" i="13"/>
  <c r="I106" i="13"/>
  <c r="I90" i="13"/>
  <c r="I79" i="13"/>
  <c r="D78" i="13"/>
  <c r="D93" i="6"/>
  <c r="I80" i="13"/>
  <c r="I81" i="13"/>
  <c r="I82" i="13"/>
  <c r="I83" i="13"/>
  <c r="I84" i="13"/>
  <c r="I85" i="13"/>
  <c r="I86" i="13"/>
  <c r="I87" i="13"/>
  <c r="I88" i="13"/>
  <c r="I89" i="13"/>
  <c r="D91" i="13"/>
  <c r="I63" i="13"/>
  <c r="I64" i="13"/>
  <c r="I65" i="13"/>
  <c r="I66" i="13"/>
  <c r="I67" i="13"/>
  <c r="I68" i="13"/>
  <c r="I69" i="13"/>
  <c r="I70" i="13"/>
  <c r="I71" i="13"/>
  <c r="I72" i="13"/>
  <c r="I73" i="13"/>
  <c r="I74" i="13"/>
  <c r="I75" i="13"/>
  <c r="I76" i="13"/>
  <c r="I77" i="13"/>
  <c r="I62" i="13"/>
  <c r="I45" i="13"/>
  <c r="I46" i="13"/>
  <c r="I47" i="13"/>
  <c r="I48" i="13"/>
  <c r="I49" i="13"/>
  <c r="I50" i="13"/>
  <c r="I51" i="13"/>
  <c r="I52" i="13"/>
  <c r="I53" i="13"/>
  <c r="I54" i="13"/>
  <c r="I55" i="13"/>
  <c r="I56" i="13"/>
  <c r="I57" i="13"/>
  <c r="I58" i="13"/>
  <c r="I59" i="13"/>
  <c r="I60" i="13"/>
  <c r="I44"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6" i="13"/>
  <c r="B2" i="13"/>
  <c r="I156" i="6"/>
  <c r="I157" i="6"/>
  <c r="I158" i="6"/>
  <c r="I159" i="6"/>
  <c r="I160" i="6"/>
  <c r="I155" i="6"/>
  <c r="I154" i="6" s="1"/>
  <c r="I146" i="6"/>
  <c r="I147" i="6"/>
  <c r="I148" i="6"/>
  <c r="I149" i="6"/>
  <c r="I145" i="6"/>
  <c r="I135" i="6"/>
  <c r="I136" i="6"/>
  <c r="I137" i="6"/>
  <c r="I138" i="6"/>
  <c r="I139" i="6"/>
  <c r="I140" i="6"/>
  <c r="I141" i="6"/>
  <c r="I142" i="6"/>
  <c r="I143" i="6"/>
  <c r="I134" i="6"/>
  <c r="I95" i="6"/>
  <c r="I96" i="6"/>
  <c r="I97" i="6"/>
  <c r="I98" i="6"/>
  <c r="I94" i="6"/>
  <c r="I76" i="6"/>
  <c r="I77" i="6"/>
  <c r="I78" i="6"/>
  <c r="I79" i="6"/>
  <c r="I80" i="6"/>
  <c r="I81" i="6"/>
  <c r="I82" i="6"/>
  <c r="I83" i="6"/>
  <c r="I84" i="6"/>
  <c r="I85" i="6"/>
  <c r="I86" i="6"/>
  <c r="I87" i="6"/>
  <c r="I88" i="6"/>
  <c r="I89" i="6"/>
  <c r="I90" i="6"/>
  <c r="I91" i="6"/>
  <c r="I92" i="6"/>
  <c r="I75" i="6"/>
  <c r="I73" i="6"/>
  <c r="I46" i="6"/>
  <c r="I47" i="6"/>
  <c r="I48" i="6"/>
  <c r="I49" i="6"/>
  <c r="I50" i="6"/>
  <c r="I51" i="6"/>
  <c r="I52" i="6"/>
  <c r="I53" i="6"/>
  <c r="I54" i="6"/>
  <c r="I55" i="6"/>
  <c r="I56" i="6"/>
  <c r="I57" i="6"/>
  <c r="I58" i="6"/>
  <c r="I59" i="6"/>
  <c r="I60" i="6"/>
  <c r="I61" i="6"/>
  <c r="I62" i="6"/>
  <c r="I63" i="6"/>
  <c r="I64" i="6"/>
  <c r="I65" i="6"/>
  <c r="I66" i="6"/>
  <c r="I67" i="6"/>
  <c r="I68" i="6"/>
  <c r="I69" i="6"/>
  <c r="I70" i="6"/>
  <c r="I71" i="6"/>
  <c r="I72" i="6"/>
  <c r="I45" i="6"/>
  <c r="I7" i="6"/>
  <c r="I32" i="10"/>
  <c r="I33" i="10"/>
  <c r="I34" i="10"/>
  <c r="I35" i="10"/>
  <c r="I36" i="10"/>
  <c r="I31" i="10"/>
  <c r="I24" i="10"/>
  <c r="I22" i="10" s="1"/>
  <c r="I25" i="10"/>
  <c r="I26" i="10"/>
  <c r="I27" i="10"/>
  <c r="I28" i="10"/>
  <c r="I29" i="10"/>
  <c r="I23" i="10"/>
  <c r="I13" i="10"/>
  <c r="I14" i="10"/>
  <c r="I15" i="10"/>
  <c r="I16" i="10"/>
  <c r="I17" i="10"/>
  <c r="I18" i="10"/>
  <c r="I19" i="10"/>
  <c r="I20" i="10"/>
  <c r="I21" i="10"/>
  <c r="I12" i="10"/>
  <c r="I7" i="10"/>
  <c r="I8" i="10"/>
  <c r="I9" i="10"/>
  <c r="I10" i="10"/>
  <c r="I133" i="6" l="1"/>
  <c r="I93" i="6"/>
  <c r="I108" i="13"/>
  <c r="I91" i="13"/>
  <c r="I78" i="13"/>
  <c r="I43" i="13"/>
  <c r="I30" i="10"/>
  <c r="B163" i="6" l="1" a="1"/>
  <c r="B163" i="6" s="1"/>
  <c r="B164" i="6" a="1"/>
  <c r="B164" i="6" s="1"/>
  <c r="I37" i="6"/>
  <c r="I36" i="6"/>
  <c r="I25" i="6"/>
  <c r="I24" i="6"/>
  <c r="I23" i="6"/>
  <c r="I22" i="6"/>
  <c r="I21" i="6"/>
  <c r="I20" i="6"/>
  <c r="I19" i="6"/>
  <c r="I18" i="6"/>
  <c r="I17" i="6"/>
  <c r="I16" i="6"/>
  <c r="I15" i="6"/>
  <c r="I14" i="6"/>
  <c r="I13" i="6"/>
  <c r="I12" i="6"/>
  <c r="I11" i="6"/>
  <c r="I10" i="6"/>
  <c r="I5" i="6"/>
  <c r="B5" i="6"/>
  <c r="I4" i="13"/>
  <c r="B4" i="13"/>
  <c r="B170" i="6" a="1"/>
  <c r="B170" i="6" s="1"/>
  <c r="B169" i="6" a="1"/>
  <c r="B169" i="6" s="1"/>
  <c r="B168" i="6" a="1"/>
  <c r="B168" i="6" s="1"/>
  <c r="B167" i="6" a="1"/>
  <c r="B167" i="6" s="1"/>
  <c r="B166" i="6" a="1"/>
  <c r="B166" i="6" s="1"/>
  <c r="B165" i="6" a="1"/>
  <c r="B165" i="6" s="1"/>
  <c r="D141" i="13" l="1"/>
  <c r="D151" i="6"/>
  <c r="D132" i="13"/>
  <c r="D144" i="6"/>
  <c r="D125" i="13"/>
  <c r="D133" i="6"/>
  <c r="D108" i="13"/>
  <c r="D116" i="6"/>
  <c r="D99" i="6"/>
  <c r="D61" i="13"/>
  <c r="D74" i="6"/>
  <c r="D43" i="13"/>
  <c r="D44" i="6"/>
  <c r="D5" i="13"/>
  <c r="D6" i="6"/>
  <c r="D162" i="6"/>
  <c r="D154" i="6"/>
  <c r="L4" i="13"/>
  <c r="L125" i="13" s="1"/>
  <c r="F5" i="7"/>
  <c r="L5" i="6"/>
  <c r="L3" i="13" l="1"/>
  <c r="L6" i="6"/>
  <c r="L5" i="13"/>
  <c r="L4" i="6"/>
  <c r="J1" i="10"/>
  <c r="I64" i="10"/>
  <c r="I74" i="6"/>
  <c r="I8" i="6"/>
  <c r="I9" i="6"/>
  <c r="I26" i="6"/>
  <c r="I27" i="6"/>
  <c r="I28" i="6"/>
  <c r="I29" i="6"/>
  <c r="I30" i="6"/>
  <c r="I31" i="6"/>
  <c r="I32" i="6"/>
  <c r="I33" i="6"/>
  <c r="I34" i="6"/>
  <c r="I35" i="6"/>
  <c r="I38" i="6"/>
  <c r="I39" i="6"/>
  <c r="I40" i="6"/>
  <c r="I41" i="6"/>
  <c r="I42" i="6"/>
  <c r="I43" i="6"/>
  <c r="J168" i="6"/>
  <c r="J169" i="6"/>
  <c r="J167" i="6"/>
  <c r="J170" i="6"/>
  <c r="B4" i="10"/>
  <c r="I4" i="10"/>
  <c r="H80" i="10" a="1"/>
  <c r="H80" i="10" s="1"/>
  <c r="J80" i="10" s="1"/>
  <c r="H79" i="10" a="1"/>
  <c r="H79" i="10" s="1"/>
  <c r="J79" i="10" s="1"/>
  <c r="J78" i="10"/>
  <c r="I74" i="10"/>
  <c r="I73" i="10"/>
  <c r="I71" i="10" s="1"/>
  <c r="I6" i="10"/>
  <c r="L4" i="10"/>
  <c r="L5" i="10" s="1"/>
  <c r="D152" i="6"/>
  <c r="J1" i="13"/>
  <c r="H12" i="7"/>
  <c r="H11" i="7"/>
  <c r="J1" i="6"/>
  <c r="H9" i="7"/>
  <c r="H8" i="7"/>
  <c r="H5" i="7"/>
  <c r="H3" i="7"/>
  <c r="I116" i="6" l="1"/>
  <c r="J162" i="6"/>
  <c r="I99" i="6"/>
  <c r="I6" i="6"/>
  <c r="I44" i="6"/>
  <c r="I5" i="13"/>
  <c r="I61" i="13"/>
  <c r="I144" i="6"/>
  <c r="H6" i="7"/>
  <c r="I59" i="10"/>
  <c r="J76" i="10"/>
  <c r="I11" i="10"/>
  <c r="I5" i="10"/>
  <c r="I150" i="6" l="1"/>
  <c r="H152" i="6" s="1"/>
  <c r="I152" i="6" s="1"/>
  <c r="I151" i="6" s="1"/>
  <c r="I153" i="6" s="1"/>
  <c r="I161" i="6" s="1"/>
  <c r="I171" i="6" s="1"/>
  <c r="I67" i="10"/>
  <c r="H69" i="10"/>
  <c r="I68" i="10" s="1"/>
  <c r="I70" i="10" s="1"/>
  <c r="I75" i="10" s="1"/>
  <c r="H142" i="13"/>
  <c r="I141" i="13" s="1"/>
  <c r="I143" i="13" s="1"/>
  <c r="I144" i="13" s="1"/>
  <c r="I81" i="10" l="1"/>
  <c r="K78" i="10" s="1"/>
  <c r="J75" i="10"/>
  <c r="K75" i="10" l="1"/>
  <c r="K80" i="10"/>
  <c r="K79" i="10"/>
  <c r="K77" i="10"/>
  <c r="K81" i="10" l="1"/>
  <c r="K5" i="13"/>
  <c r="K99" i="6" l="1"/>
  <c r="K161" i="6" l="1"/>
  <c r="K170" i="6"/>
  <c r="K169" i="6"/>
  <c r="K168" i="6"/>
  <c r="K164" i="6"/>
  <c r="K167" i="6"/>
  <c r="K166" i="6"/>
  <c r="K165" i="6"/>
  <c r="K163" i="6"/>
  <c r="K171"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<sst xmlns="http://schemas.openxmlformats.org/spreadsheetml/2006/main" count="774" uniqueCount="168">
  <si>
    <r>
      <rPr>
        <b/>
        <sz val="16"/>
        <rFont val="Arial"/>
        <family val="2"/>
      </rPr>
      <t>Données de base</t>
    </r>
  </si>
  <si>
    <t xml:space="preserve">Nom du bénéficiaire : </t>
  </si>
  <si>
    <t>S’agit-il du premier budget ou d’une modification du contrat ?</t>
  </si>
  <si>
    <t>À sélectionner uniquement en cas d’avenant au contrat</t>
  </si>
  <si>
    <t>Titre du projet</t>
  </si>
  <si>
    <t>Numéro de contrat</t>
  </si>
  <si>
    <t>Demandez-vous la prise en charge de vos frais généraux d'administration ?</t>
  </si>
  <si>
    <t>Veuillez indiquer le montant des frais généraux administratifs en pourcentage.</t>
  </si>
  <si>
    <t xml:space="preserve">Apporterez-vous une contribution (financière) propre à cette mesure ? </t>
  </si>
  <si>
    <r>
      <rPr>
        <sz val="11"/>
        <rFont val="Arial"/>
        <family val="2"/>
      </rPr>
      <t>Montant en EUR</t>
    </r>
  </si>
  <si>
    <t>Par combien de contributeurs le projet doit-il être cofinancé (en plus de la GIZ) ?</t>
  </si>
  <si>
    <r>
      <rPr>
        <sz val="10"/>
        <rFont val="Arial"/>
        <family val="2"/>
      </rPr>
      <t>Nom du bailleur de fonds externe</t>
    </r>
  </si>
  <si>
    <r>
      <rPr>
        <sz val="10"/>
        <rFont val="Arial"/>
        <family val="2"/>
      </rPr>
      <t>Montant des fonds de tiers en EUR</t>
    </r>
  </si>
  <si>
    <t>Des fonds doivent-ils être transférés à des bénéficiaires tiers ? (Veuillez noter qu'il ne s'agit pas ici de paiements pour des prestations achetées)</t>
  </si>
  <si>
    <t xml:space="preserve">Il s'agit de vos partenaires qui mettent en œuvre de manière autonome une partie de votre projet avec vous et qui reçoivent en contrepartie le remboursement des frais encourus, dans la mesure où ils sont requis pour la mise en œuvre. Un budget séparé doit être soumis et un examen d'aptitude commerciale et juridique (uniquement les critères : personnalité juridique et utilité publique) doit être effectué par le projet GIZ. </t>
  </si>
  <si>
    <t>Un processus d’autorisation distinct, interne à la GIZ, est nécessaire.</t>
  </si>
  <si>
    <t>La part d’achat achats de biens matériels est-elle supérieure à 1 000 000 EUR ou supérieure à 50 % avec une valeur contractuelle du financement d’au moins 400 000 EUR ?</t>
  </si>
  <si>
    <t>Un processus d’autorisation distinct, interne à la GIZ, est  nécessaire.</t>
  </si>
  <si>
    <r>
      <rPr>
        <sz val="11"/>
        <rFont val="Arial"/>
        <family val="2"/>
      </rPr>
      <t xml:space="preserve">Des mesures de construction seront-elles financées ?  </t>
    </r>
  </si>
  <si>
    <t xml:space="preserve">Un processus d’autorisation distinct, interne à la GIZ, pourra être nécessaire. 
Veuillez noter que les mesures de construction dans le cadre d’une convention de subvention locale ne sont approuvées par la GIZ qu’uniquement dans de rares cas exceptionnels. 
</t>
  </si>
  <si>
    <r>
      <t xml:space="preserve">Des bulles d’aide doivent-elles s’afficher dans le budget ? 
</t>
    </r>
    <r>
      <rPr>
        <sz val="10"/>
        <rFont val="Arial"/>
        <family val="2"/>
      </rPr>
      <t>« Oui » recommandé pour le traitement
« Non » recommandé pour une meilleure lisibilité</t>
    </r>
  </si>
  <si>
    <t>Date d'élaboration du budget :</t>
  </si>
  <si>
    <t>Pas de modification</t>
  </si>
  <si>
    <r>
      <rPr>
        <b/>
        <sz val="11"/>
        <rFont val="Arial"/>
        <family val="2"/>
      </rPr>
      <t xml:space="preserve">Remarques concernant le traitement :
</t>
    </r>
    <r>
      <rPr>
        <sz val="11"/>
        <rFont val="Arial"/>
        <family val="2"/>
      </rPr>
      <t>Veuillez d’abord renseigner les données de base avant de remplir l’onglet « Budget ».
Dans l’onglet « Budget », ne remplissez que les cellules sur fond bleu. Toutes les autres cellules sont calculées automatiquement.</t>
    </r>
  </si>
  <si>
    <t>2024-02</t>
  </si>
  <si>
    <t>modification</t>
  </si>
  <si>
    <r>
      <rPr>
        <b/>
        <sz val="14"/>
        <rFont val="Arial"/>
        <family val="2"/>
      </rPr>
      <t>Description</t>
    </r>
  </si>
  <si>
    <r>
      <rPr>
        <b/>
        <sz val="14"/>
        <rFont val="Arial"/>
        <family val="2"/>
      </rPr>
      <t xml:space="preserve">Quantité / Nombre </t>
    </r>
  </si>
  <si>
    <r>
      <rPr>
        <b/>
        <sz val="14"/>
        <rFont val="Arial"/>
        <family val="2"/>
      </rPr>
      <t>Quantité / Nombre</t>
    </r>
  </si>
  <si>
    <r>
      <rPr>
        <b/>
        <sz val="14"/>
        <rFont val="Arial"/>
        <family val="2"/>
      </rPr>
      <t xml:space="preserve">Montant unitaire éligible en EUR (max.) 
</t>
    </r>
    <r>
      <rPr>
        <b/>
        <sz val="11"/>
        <rFont val="Arial"/>
        <family val="2"/>
      </rPr>
      <t xml:space="preserve"> </t>
    </r>
    <r>
      <rPr>
        <b/>
        <sz val="14"/>
        <rFont val="Arial"/>
        <family val="2"/>
      </rPr>
      <t xml:space="preserve">(prix par unité) </t>
    </r>
  </si>
  <si>
    <r>
      <t xml:space="preserve">Total 
Contribution financière de la GIZ
</t>
    </r>
    <r>
      <rPr>
        <b/>
        <sz val="11"/>
        <rFont val="Arial"/>
        <family val="2"/>
      </rPr>
      <t>en EUR (max.)</t>
    </r>
  </si>
  <si>
    <r>
      <rPr>
        <b/>
        <sz val="14"/>
        <rFont val="Arial"/>
        <family val="2"/>
      </rPr>
      <t xml:space="preserve">Contribution propre / Financement de tiers 
</t>
    </r>
    <r>
      <rPr>
        <b/>
        <sz val="11"/>
        <rFont val="Arial"/>
        <family val="2"/>
      </rPr>
      <t xml:space="preserve">en EUR (max.) </t>
    </r>
  </si>
  <si>
    <r>
      <rPr>
        <b/>
        <sz val="11"/>
        <rFont val="Arial"/>
        <family val="2"/>
      </rPr>
      <t xml:space="preserve">Remarques générales : </t>
    </r>
    <r>
      <rPr>
        <sz val="11"/>
        <rFont val="Arial"/>
        <family val="2"/>
      </rPr>
      <t xml:space="preserve">
Ce format de budget sert de base de décompte. Pour votre usage interne, n’hésitez pas à créer d’autres fichiers contenant des informations plus détaillées.
Tous les postes inscrits au budget doivent également figurer dans la description du projet afin que le lien avec le projet soit visible. 
Le tableau est pourvu de formules qui doivent être conservées.  
Veuillez vous tenir au format à deux décimales. 
Il est recommandé d’arrondir les unités dans la mesure du possible. Les coûts sont convenus avec une valeur « max. ». </t>
    </r>
  </si>
  <si>
    <t xml:space="preserve">personne </t>
  </si>
  <si>
    <t xml:space="preserve">mois </t>
  </si>
  <si>
    <t>Achat de prestations des services externes</t>
  </si>
  <si>
    <t>contrat/contrats</t>
  </si>
  <si>
    <r>
      <rPr>
        <sz val="10"/>
        <rFont val="Arial Cyr"/>
      </rPr>
      <t>Pas de modification</t>
    </r>
  </si>
  <si>
    <t>Frais de transport / de voyage</t>
  </si>
  <si>
    <t>Compensation de CO2 pour les voyages en avion</t>
  </si>
  <si>
    <t>Compensation</t>
  </si>
  <si>
    <t>Achat de matériels et d'équipements</t>
  </si>
  <si>
    <t>Autres frais / Consommables</t>
  </si>
  <si>
    <t>XXX (Cette ligne budgétaire est décomptée contre : ….)</t>
  </si>
  <si>
    <t>Coûts de partage équitable (coûts « Fair-Shared »)</t>
  </si>
  <si>
    <t>Sous-total - coûts directs</t>
  </si>
  <si>
    <t xml:space="preserve">Frais administratifs généraux </t>
  </si>
  <si>
    <t>Frais administratifs généraux (pour les lignes budgétaires 1-X)</t>
  </si>
  <si>
    <t>Sous-total - Financement de la GIZ (sur présentation de justificatifs - jusqu’à concurrence de - )*
(coûts directs + frais administratifs généraux)</t>
  </si>
  <si>
    <t>Transfert de fonds à des bénéficiaires tiers - un budget détaillé doit être soumis -</t>
  </si>
  <si>
    <r>
      <rPr>
        <sz val="10"/>
        <rFont val="Arial Cyr"/>
      </rPr>
      <t xml:space="preserve">XYZ (nom du bénéficiaire final) </t>
    </r>
  </si>
  <si>
    <r>
      <rPr>
        <sz val="10"/>
        <rFont val="Arial Cyr"/>
      </rPr>
      <t>transfert</t>
    </r>
  </si>
  <si>
    <t xml:space="preserve">Parts en pourcentage </t>
  </si>
  <si>
    <t>Contribution financière de la GIZ (sur présentation de justificatifs - jusqu’à concurrence de)</t>
  </si>
  <si>
    <t>Contribution propre / Financement par les tiers</t>
  </si>
  <si>
    <r>
      <rPr>
        <sz val="10"/>
        <rFont val="Arial Cyr"/>
      </rPr>
      <t xml:space="preserve">contribution </t>
    </r>
  </si>
  <si>
    <t xml:space="preserve">Le budget total du projet à financer : </t>
  </si>
  <si>
    <t>* Toutes les lignes budgétaires (à l’exception des frais administratifs généraux) doivent faire l’objet d’un décompte établi sur la base de justificatifs.</t>
  </si>
  <si>
    <t>À noter : dans les cas où des marchés passés pour des services externes et/ou des biens matériels et/ou des fournitures doivent être financés par les fonds de la GIZ, les directives applicables à la passation de marchés spécifiées dans les clauses du contrat doivent être respectées !</t>
  </si>
  <si>
    <t>Les bénéfices du bénéficiaire ne sont pas financés.</t>
  </si>
  <si>
    <t>En cas d’avenants : veuillez procéder aux ajustements budgétaires sur la base du dernier budget convenu au contrat et noter les modifications en couleur. La GIZ ne peut pas prendre en charge les coûts dûs aux fluctuations monétaires.</t>
  </si>
  <si>
    <t>Budget / plan de financement - Annexe 1</t>
  </si>
  <si>
    <t xml:space="preserve">Nom du bénéficiaires tiers: </t>
  </si>
  <si>
    <t>Keine Änderung</t>
  </si>
  <si>
    <t>Änderung</t>
  </si>
  <si>
    <t xml:space="preserve">Code </t>
  </si>
  <si>
    <t>Quan-tité / Nombre</t>
  </si>
  <si>
    <r>
      <rPr>
        <sz val="10"/>
        <rFont val="Arial"/>
        <family val="2"/>
      </rPr>
      <t>personne</t>
    </r>
  </si>
  <si>
    <r>
      <rPr>
        <sz val="10"/>
        <rFont val="Arial"/>
        <family val="2"/>
      </rPr>
      <t>mois</t>
    </r>
  </si>
  <si>
    <r>
      <rPr>
        <sz val="10"/>
        <rFont val="Arial"/>
        <family val="2"/>
      </rPr>
      <t>Pas de modification</t>
    </r>
  </si>
  <si>
    <t>Achat de matériels et équipements</t>
  </si>
  <si>
    <r>
      <rPr>
        <b/>
        <i/>
        <sz val="12"/>
        <color indexed="8"/>
        <rFont val="Arial"/>
        <family val="2"/>
      </rPr>
      <t>Sous-total - Coûts directs</t>
    </r>
  </si>
  <si>
    <t>Sous-total - contribution financière  de la GIZ (sur présentation de justificatifs - jusqu’à concurrence de - )*
(coûts directs + frais administratifs généraux)</t>
  </si>
  <si>
    <t>En cas d’avenants : veuillez procéder aux ajustements budgétaires sur la base du dernier budget convenu au contrat et noter les modifications en couleur. La GIZ ne peut pas prendre en charge les coûts dûs aux fluctuations monétaires (l'inflation)</t>
  </si>
  <si>
    <r>
      <t xml:space="preserve">Remarques concernant le traitement :
</t>
    </r>
    <r>
      <rPr>
        <sz val="11"/>
        <rFont val="Arial"/>
        <family val="2"/>
      </rPr>
      <t xml:space="preserve">Cet exemple a seulement valeur d’orientation pour l’onglet « Budget Financements ». </t>
    </r>
  </si>
  <si>
    <t xml:space="preserve">Remarques concernant l’établissement du budget </t>
  </si>
  <si>
    <r>
      <rPr>
        <sz val="10"/>
        <color indexed="8"/>
        <rFont val="Arial"/>
        <family val="2"/>
      </rPr>
      <t>Gestionnaire de projet</t>
    </r>
  </si>
  <si>
    <r>
      <rPr>
        <sz val="10"/>
        <rFont val="Arial"/>
        <family val="2"/>
      </rPr>
      <t xml:space="preserve">personne </t>
    </r>
  </si>
  <si>
    <r>
      <rPr>
        <sz val="10"/>
        <rFont val="Arial"/>
        <family val="2"/>
      </rPr>
      <t xml:space="preserve">mois </t>
    </r>
  </si>
  <si>
    <r>
      <rPr>
        <sz val="10"/>
        <color indexed="8"/>
        <rFont val="Arial"/>
        <family val="2"/>
      </rPr>
      <t xml:space="preserve">Gestionnaire financier·ère </t>
    </r>
  </si>
  <si>
    <t>Achat de prestations de services externes</t>
  </si>
  <si>
    <t xml:space="preserve">Veuillez insérer le contenu de la prestation; pas de détails du contrat (horaires de travail, etc.) ; n’indiquer que la valeur prévue (les directives applicables à la passation de marchés citées dans les clauses du contrat doivent être respectées !) ; veuillez utiliser une ligne budgétaire par contrat (tous les coûts occasionnés dans le cadre de l’exécution des prestations relevant d’un contrat de prestation de services (tels que formations, voyages, etc.) sont regroupés sur une ligne du budget). 
Événements : les prestations fournies par le même prestataire doivent être regroupées sur une ligne du budget. (P. ex. : si la restauration et le site de l’événement sont proposés par un même hôtel, les frais correspondants sont à inscrire sur une ligne, et si les nuitées sont réservées dans un autre hôtel, ces frais doivent figurer sur une autre ligne). Les recettes que le bénéficiaire perçoit dans le cadre de l’événement ne peuvent pas être financées à partir du contrat (p. ex., loyer au titre de la location de ses propres locaux). Seuls sont financés les coûts qui peuvent être vraiment justifiés. </t>
  </si>
  <si>
    <r>
      <rPr>
        <sz val="10"/>
        <color indexed="8"/>
        <rFont val="Arial"/>
        <family val="2"/>
      </rPr>
      <t>Modération</t>
    </r>
  </si>
  <si>
    <r>
      <rPr>
        <sz val="10"/>
        <color indexed="8"/>
        <rFont val="Arial"/>
        <family val="2"/>
      </rPr>
      <t>Frais de restauration et de location de salles</t>
    </r>
  </si>
  <si>
    <r>
      <rPr>
        <sz val="10"/>
        <rFont val="Arial"/>
        <family val="2"/>
      </rPr>
      <t>Expert·e en héliotechnique</t>
    </r>
  </si>
  <si>
    <r>
      <rPr>
        <sz val="10"/>
        <rFont val="Arial"/>
        <family val="2"/>
      </rPr>
      <t>Expert·e en...</t>
    </r>
  </si>
  <si>
    <r>
      <rPr>
        <sz val="10"/>
        <rFont val="Arial"/>
        <family val="2"/>
      </rPr>
      <t>Personnel externe (qui n’est pas employé par le bénéficiaire en tant que personnel salarié assujetti à la sécurité sociale)</t>
    </r>
  </si>
  <si>
    <r>
      <rPr>
        <sz val="10"/>
        <rFont val="Arial"/>
        <family val="2"/>
      </rPr>
      <t>Marchés de conseil</t>
    </r>
  </si>
  <si>
    <r>
      <rPr>
        <sz val="10"/>
        <rFont val="Arial"/>
        <family val="2"/>
      </rPr>
      <t>Entreprises externes (transport en bus p. ex.)</t>
    </r>
  </si>
  <si>
    <r>
      <rPr>
        <b/>
        <i/>
        <sz val="12"/>
        <color indexed="8"/>
        <rFont val="Arial"/>
        <family val="2"/>
      </rPr>
      <t>Frais de transport / de voyage</t>
    </r>
  </si>
  <si>
    <t>Vols internationaux</t>
  </si>
  <si>
    <r>
      <rPr>
        <sz val="10"/>
        <rFont val="Arial"/>
        <family val="2"/>
      </rPr>
      <t>Vols nationaux</t>
    </r>
  </si>
  <si>
    <r>
      <rPr>
        <sz val="10"/>
        <rFont val="Arial"/>
        <family val="2"/>
      </rPr>
      <t>Frais occasionnés par les voyages internationaux (indemnités journalières/d’hébergement, moyens de transport, visas, vaccins requis)</t>
    </r>
  </si>
  <si>
    <r>
      <rPr>
        <sz val="10"/>
        <rFont val="Arial"/>
        <family val="2"/>
      </rPr>
      <t>unité</t>
    </r>
  </si>
  <si>
    <r>
      <rPr>
        <sz val="10"/>
        <rFont val="Arial"/>
        <family val="2"/>
      </rPr>
      <t>Frais occasionnés par les voyages nationaux (indemnités journalières/d’hébergement, moyens de transport)</t>
    </r>
  </si>
  <si>
    <r>
      <rPr>
        <sz val="10"/>
        <rFont val="Arial"/>
        <family val="2"/>
      </rPr>
      <t>Frais de transport de marchandises</t>
    </r>
  </si>
  <si>
    <r>
      <rPr>
        <sz val="10"/>
        <rFont val="Arial"/>
        <family val="2"/>
      </rPr>
      <t>Frais de voyage des participant·e·s aux ateliers</t>
    </r>
  </si>
  <si>
    <t>Les émissions de CO2 générées par les voyages en avion peuvent - si l'évitement et la réduction ne sont pas possibles - être compensées. La condition préalable est que ces voyages en avion soient décomptés dans la ligne budgétaire « Frais de transport / de voyage ». La preuve des coûts de compensation du vol est constituée de justificatifs du fournisseur de compensations, qui doivent inclure les informations suivantes : itinéraire de vol (départ et destination), date, classe de réservation et quantité de CO2 calculée. Si ces informations ne sont pas mentionnées sur les justificatifs du fournisseur de compensations, le bénéficiaire doit compléter les détails de l’itinéraire du vol (départ, destination, date, classe de réservation) et la quantité de CO2 calculée.</t>
  </si>
  <si>
    <t>Vols nationaux</t>
  </si>
  <si>
    <r>
      <rPr>
        <b/>
        <i/>
        <sz val="12"/>
        <color indexed="8"/>
        <rFont val="Arial"/>
        <family val="2"/>
      </rPr>
      <t>Achat de matériels et équipements</t>
    </r>
  </si>
  <si>
    <r>
      <rPr>
        <sz val="10"/>
        <rFont val="Arial"/>
        <family val="2"/>
      </rPr>
      <t>Matériel informatique (ordinateur portable, imprimante, rétroprojecteur, accessoires)</t>
    </r>
  </si>
  <si>
    <r>
      <rPr>
        <sz val="10"/>
        <rFont val="Arial"/>
        <family val="2"/>
      </rPr>
      <t>achat</t>
    </r>
  </si>
  <si>
    <r>
      <rPr>
        <sz val="10"/>
        <rFont val="Arial"/>
        <family val="2"/>
      </rPr>
      <t>Équipement photographique (appareil photo et accessoires)</t>
    </r>
  </si>
  <si>
    <r>
      <rPr>
        <sz val="10"/>
        <rFont val="Arial"/>
        <family val="2"/>
      </rPr>
      <t>Machine XY (indiquer précisément de quelle machine il s’agit, mais sans mentionner le modèle ni la marque !)</t>
    </r>
  </si>
  <si>
    <r>
      <rPr>
        <sz val="10"/>
        <rFont val="Arial"/>
        <family val="2"/>
      </rPr>
      <t>Mobilier (bureaux, chaises, armoires)</t>
    </r>
  </si>
  <si>
    <r>
      <rPr>
        <sz val="10"/>
        <rFont val="Arial"/>
        <family val="2"/>
      </rPr>
      <t>Indiquer précisément les véhicules et leur type :  p. ex. voiture électriques, SUV blindé, scooter, etc.</t>
    </r>
  </si>
  <si>
    <r>
      <rPr>
        <sz val="10"/>
        <rFont val="Arial"/>
        <family val="2"/>
      </rPr>
      <t>Téléphones portables</t>
    </r>
  </si>
  <si>
    <r>
      <rPr>
        <b/>
        <i/>
        <sz val="12"/>
        <color indexed="8"/>
        <rFont val="Arial"/>
        <family val="2"/>
      </rPr>
      <t>Autres frais / Consommables</t>
    </r>
  </si>
  <si>
    <r>
      <t>Veuillez noter que les coûts indirects relèvent de la catégorie des frais administratifs généraux. Seuls des coûts directs peuvent être portés sur les lignes du budget.
Si des frais de location sont indiqués, seuls les coûts directs, autrement dit les loyers nets, peuvent être calculés. Les frais annexes (charges) sont à prendre en compte comme coûts indirects et à intégrer aux frais administratifs généraux</t>
    </r>
    <r>
      <rPr>
        <sz val="10"/>
        <rFont val="Arial Cyr"/>
      </rPr>
      <t>.                                                                      
Contrairement aux biens matériels, que l’on utilise sur de longues périodes, les consommables sont des biens qui s’épuisent au fur et à mesure de l’usage, comme p. ex. le papier ou les recharges d’encre pour imprimante.</t>
    </r>
  </si>
  <si>
    <r>
      <rPr>
        <sz val="10"/>
        <rFont val="Arial"/>
        <family val="2"/>
      </rPr>
      <t>Fournitures de bureau (papier pour imprimante, recharges d’encre, matériel d’écriture)</t>
    </r>
  </si>
  <si>
    <r>
      <rPr>
        <sz val="10"/>
        <rFont val="Arial"/>
        <family val="2"/>
      </rPr>
      <t>Logiciels informatiques, licences</t>
    </r>
  </si>
  <si>
    <r>
      <rPr>
        <sz val="10"/>
        <rFont val="Arial"/>
        <family val="2"/>
      </rPr>
      <t>Matériel d’emballage pour xxx</t>
    </r>
  </si>
  <si>
    <r>
      <rPr>
        <sz val="10"/>
        <rFont val="Arial"/>
        <family val="2"/>
      </rPr>
      <t>Matériel de laboratoire</t>
    </r>
  </si>
  <si>
    <r>
      <rPr>
        <sz val="10"/>
        <rFont val="Arial"/>
        <family val="2"/>
      </rPr>
      <t>Produits d’hygiène</t>
    </r>
  </si>
  <si>
    <r>
      <rPr>
        <sz val="10"/>
        <rFont val="Arial"/>
        <family val="2"/>
      </rPr>
      <t>Outils</t>
    </r>
  </si>
  <si>
    <r>
      <rPr>
        <sz val="10"/>
        <rFont val="Arial"/>
        <family val="2"/>
      </rPr>
      <t>Eau</t>
    </r>
  </si>
  <si>
    <r>
      <rPr>
        <sz val="10"/>
        <rFont val="Arial"/>
        <family val="2"/>
      </rPr>
      <t>Dépliants / matériel publicitaire</t>
    </r>
  </si>
  <si>
    <r>
      <rPr>
        <sz val="10"/>
        <rFont val="Arial"/>
        <family val="2"/>
      </rPr>
      <t>Frais de téléphone, cartes téléphoniques, etc.</t>
    </r>
  </si>
  <si>
    <t>Contributions en nature (de manière « in kind ») à des tiers destinataires (justificatif : documents de réapprovisionnement et procès-verbal de transfert)</t>
  </si>
  <si>
    <t xml:space="preserve">Veuillez observer la remarque figurant dans la ligne du budget. Il faut s’entendre sur les justificatifs dans le budget et présenter les critères de sélection dans la description du projet. Important : il ne s’agit en l’occurrence que de destinataires à qui profite le projet du bénéficiaire dans le cadre, p. ex., d’une promotion de start-up, d’une promotion d’initiatives, de mesures « espèces contre travail », de concours de promotion, de bourses et autres. Il est nécessaire de s’entendre sur les justificatifs. Concernant les détails, il faut prendre conseil auprès de l'unité en charge de la gestion des contrats. </t>
  </si>
  <si>
    <t>Mesure de mise en oeuvre «Cash for Work» (Décompte sur la base d'une liste de présence des participants, accusé de réception par signature ou empreinte digitale ; la procédure de sélection est décrite en détail dans la description du projet.)</t>
  </si>
  <si>
    <t>personne</t>
  </si>
  <si>
    <t xml:space="preserve">Financement de start-up (le décompte se fait sur preuve de l’utilisation effective par le tiers destinataire) ; Art. 5.2 du contrat s’applique. </t>
  </si>
  <si>
    <t>Cette ligne budgétaire est réservée aux organisations qui disposent d’une répartition ou d’une imputation des frais généraux dans leurs systèmes de comptabilité et peuvent en apporter la preuve en conséquence, à condition que ces frais ne soient pas imputés aux frais généraux administratifs. Le type de justificatif est fixé pour chaque cas particulier. Un exemple concret est un justificatif exprimé en pourcentage, sur la base des frais généraux et des relevés d’heures.</t>
  </si>
  <si>
    <r>
      <rPr>
        <sz val="10"/>
        <color indexed="8"/>
        <rFont val="Arial"/>
        <family val="2"/>
      </rPr>
      <t>unité</t>
    </r>
  </si>
  <si>
    <r>
      <rPr>
        <b/>
        <i/>
        <sz val="12"/>
        <color indexed="8"/>
        <rFont val="Arial"/>
        <family val="2"/>
      </rPr>
      <t>Sous-total - coûts directs</t>
    </r>
  </si>
  <si>
    <r>
      <rPr>
        <b/>
        <i/>
        <sz val="12"/>
        <color indexed="8"/>
        <rFont val="Arial"/>
        <family val="2"/>
      </rPr>
      <t xml:space="preserve">Frais administratifs généraux </t>
    </r>
  </si>
  <si>
    <t>Les frais généraux administratifs sont normalement pris en charge par le bénéficiaire du financement en tant que contribution propre. Si une telle prise en charge n’est pas possible, la GIZ peut prendre en charge une petite partie des frais administratifs généraux. La nature et le montant des frais doivent , le cas échéant, être vérifiés au préalable par un*e expert*e-comptable. Si les frais généraux d'administration se rapportent à un plus petit nombre de lignes budgétaires, il est nécessaire d'en informer la gestion des contrats.</t>
  </si>
  <si>
    <t/>
  </si>
  <si>
    <t>Il s’agit de bénéficiaires tiers (co-implémenteurs). Ce sont des partenaires qui mettent en œuvre une partie du projet en toute autonomie. Il faut soumettre un budget séparé, et une évaluation des capacités commerciales et juridiques (portant seulement sur les critères personnalité juridique et statut d’utilité publique) doit être effectuée.</t>
  </si>
  <si>
    <t>OPQ</t>
  </si>
  <si>
    <t>Contribution propre / Financement par des tiers</t>
  </si>
  <si>
    <t xml:space="preserve">N’indiquez ici que la valeur globale de la contribution propre / du financement par des tiers. Une description succincte des cofinancements doit être intégrée à la description du projet. </t>
  </si>
  <si>
    <r>
      <rPr>
        <sz val="10"/>
        <color indexed="8"/>
        <rFont val="Arial"/>
        <family val="2"/>
      </rPr>
      <t>ABC (contribution propre)</t>
    </r>
  </si>
  <si>
    <t>DEF (financement par de tiers)</t>
  </si>
  <si>
    <t>Le budget total du projet à financer :</t>
  </si>
  <si>
    <t>Des pièces justificatives propres pour l’utilisation des installations et des espaces du bénéficiaire (tiers) peut être présentée s’il est également confirmé que :
a) il s’agit de la redistribution des prix de revient du bénéficiaire (tiers) au sein de sa propre organisation. La GIZ se réserve le droit d’effectuer des contrôles par sondage sur le prix de revient.
b) l'utilisation d'installations comparables aux prix du marché ne représente pas une économie de coûts.</t>
  </si>
  <si>
    <r>
      <rPr>
        <b/>
        <sz val="12"/>
        <color indexed="8"/>
        <rFont val="Arial"/>
        <family val="2"/>
      </rPr>
      <t>En cas d’avenants : veuillez procéder aux ajustements budgétaires sur la base du dernier budget convenu au contrat et noter les modifications en couleur. La GIZ ne peut pas prendre en charge les coûts dûs aux fluctuations monétaires.</t>
    </r>
  </si>
  <si>
    <r>
      <rPr>
        <sz val="10"/>
        <rFont val="Arial Cyr"/>
        <charset val="204"/>
      </rPr>
      <t xml:space="preserve">Dans la demande de modification du contrat, il convient d’expliciter les redéploiements budgétaires. L’augmentation des coûts de personnel en particulier doit être assortie d’une justification. </t>
    </r>
  </si>
  <si>
    <t>mmm</t>
  </si>
  <si>
    <t>kkk</t>
  </si>
  <si>
    <t>Sélectionner</t>
  </si>
  <si>
    <t>Frais administratifs généraux (pour les lignes budgétaires 1-8)</t>
  </si>
  <si>
    <t>ddd</t>
  </si>
  <si>
    <t>lll</t>
  </si>
  <si>
    <t>sss</t>
  </si>
  <si>
    <r>
      <t xml:space="preserve">Remarques concernant le traitement pour les bénéficiaires de subventions: 
</t>
    </r>
    <r>
      <rPr>
        <sz val="11"/>
        <rFont val="Arial"/>
        <family val="2"/>
      </rPr>
      <t>Veuillez d’abord renseigner les données de base suivantes avant de remplir l’onglet « Budget Financements ».
Ne remplissez que les cellules sur fond bleu. Toutes les autres cellules sont calculées automatiquement.</t>
    </r>
  </si>
  <si>
    <t xml:space="preserve">
Le financement proportionnel des lignes budgétaires doit être évité et ne s’applique qu’aux frais de personnel et aux coûts de partage équitable (coûts « Fair-Shared »)
Les autres coûts qui surviennent dans le cadre de la mise en œuvre du projet et qui ne doivent pas être pris en charge par la GIZ doivent être calculés séparément, soit en tant que contribution propre, soit en tant que contribution d'un tiers.
</t>
  </si>
  <si>
    <t xml:space="preserve">
Le financement proportionnel des lignes budgétaires doit être évité et ne s’applique qu’aux frais de personnel et aux coûts de partage équitable (coûts « Fair-Shared »)
Les autres coûts qui surviennent dans le cadre de la mise en œuvre du projet et qui ne doivent pas être pris en charge par la GIZ doivent être calculés séparément, soit en tant que contribution propre, soit en tant que contribution d'un tiers.</t>
  </si>
  <si>
    <t>vols</t>
  </si>
  <si>
    <t>start-ups</t>
  </si>
  <si>
    <r>
      <t xml:space="preserve">Montant unitaire éligible en EUR (max.) 
</t>
    </r>
    <r>
      <rPr>
        <b/>
        <sz val="11"/>
        <rFont val="Arial"/>
        <family val="2"/>
      </rPr>
      <t xml:space="preserve"> </t>
    </r>
    <r>
      <rPr>
        <b/>
        <sz val="14"/>
        <rFont val="Arial"/>
        <family val="2"/>
      </rPr>
      <t xml:space="preserve">(prix par unité) </t>
    </r>
  </si>
  <si>
    <t>Code</t>
  </si>
  <si>
    <t xml:space="preserve">Description    </t>
  </si>
  <si>
    <t>Quantité / Nombre</t>
  </si>
  <si>
    <r>
      <t xml:space="preserve">Contribution propre / Financement de tiers 
</t>
    </r>
    <r>
      <rPr>
        <b/>
        <sz val="11"/>
        <rFont val="Arial"/>
        <family val="2"/>
      </rPr>
      <t xml:space="preserve">en EUR (max.) </t>
    </r>
  </si>
  <si>
    <t xml:space="preserve">Se procure-t-on des médicaments et/ou des pesticides et/ou des engrais minéraux?  </t>
  </si>
  <si>
    <r>
      <t xml:space="preserve">Unité </t>
    </r>
    <r>
      <rPr>
        <b/>
        <sz val="11"/>
        <rFont val="Arial"/>
        <family val="2"/>
      </rPr>
      <t>(personne)</t>
    </r>
  </si>
  <si>
    <r>
      <t xml:space="preserve">Unité </t>
    </r>
    <r>
      <rPr>
        <b/>
        <sz val="11"/>
        <rFont val="Arial"/>
        <family val="2"/>
      </rPr>
      <t>(p. ex. mois, contrat, vol…)</t>
    </r>
  </si>
  <si>
    <r>
      <rPr>
        <b/>
        <i/>
        <sz val="12"/>
        <rFont val="Arial"/>
        <family val="2"/>
      </rPr>
      <t>Fonds destinés au soutien direct de tiers destinataires</t>
    </r>
    <r>
      <rPr>
        <i/>
        <sz val="12"/>
        <rFont val="Arial"/>
        <family val="2"/>
      </rPr>
      <t xml:space="preserve">
</t>
    </r>
    <r>
      <rPr>
        <i/>
        <sz val="11"/>
        <rFont val="Arial"/>
        <family val="2"/>
      </rPr>
      <t>(Remarque : Cette ligne budgétaire ne concerne que les contributions financières à des tiers destinataires. Les contributions ne peuvent pas être utilisées pour l’achat de médicaments, de pesticides et/ou d’engrais minéraux. La procédure de sélection des tiers destinataires doit être expliquée en détail dans la description du projet. Justificatifs : voir ligne sous-budgétaire)</t>
    </r>
  </si>
  <si>
    <r>
      <t xml:space="preserve">Fonds destinés au soutien direct de tiers destinataires
</t>
    </r>
    <r>
      <rPr>
        <i/>
        <sz val="11"/>
        <rFont val="Arial"/>
        <family val="2"/>
      </rPr>
      <t>(Remarque : Cette ligne budgétaire ne concerne que les contributions financières à des tiers destinataires. Les contributions ne peuvent pas être utilisées pour l’achat de médicaments, de pesticides et/ou d’engrais minéraux. La procédure de sélection des tiers destinataires doit être expliquée en détail dans la description du projet. Justificatifs : voir ligne sous-budgétaire)</t>
    </r>
  </si>
  <si>
    <t>Description</t>
  </si>
  <si>
    <t xml:space="preserve"> La colonne « Montant unitaire éligible (max.) » doit toujours indiquer le salaire brut (mensuel) de l’employeur*euse. Pour les emplois à temps partiel, veuillez indiquer le pourcentage à la colonne D. Les frais de personnel supplémentaires qui s’appliquent en vertu de la législation dans votre pays peuvent être pris en compte. En principe, les cotisations sociales et les paiements convenus dans le contrat de travail ou la convention collective peuvent être financés (les gratifications ou les primes d’intéressement au bénéfice sont en revanche exclues). Les coûts accessoires d’une autre nature doivent être discutés et vérifiés avant l’établissement du contrat et faire l’objet d’un commentaire dans la ligne budgétaire. Les contrats portant sur des petits boulots (« mini-jobs ») ou des jobs d’étudiant sont à affecter au poste Coûts de personnel, même s’il n’y a pas de cotisations sociales à payer.                                                                                                                                                                                         Si plusieurs personnes doivent être financées au prorata (p. ex. 3 personnes à raison de 75 %), veuillez augmenter le nombre de mois en conséquence et inscrire le nombre de personnes dans la description de la ligne budgétaire.</t>
  </si>
  <si>
    <t xml:space="preserve">Los bienes que se adquieren y acreditan en una misma factura, deben indicarse en una línea presupuestaria. Les matériels informatiques, p. ex., peuvent figurer sur une ligne ; dans ce cas, il faut préciser entre parenthèses les différents biens donc l'achat est prévu. Pour les médicaments et les pesticides et les engrais minéraux, davantage de détails sont nécessaires pour l’obtention de la validation. </t>
  </si>
  <si>
    <t xml:space="preserve">Les frais de voyage incluent généralement les frais de transport de tout type (par exemple, le carburant, la location de véhicules, les frais d'avion, les transferts en bus, les indemnités kilométriques (si elles sont budgétées)). Le décompte de ses frais s'effectue sur la base des factures et/ou des justificatifs appropriés pour les indemnités journalières (par exemple, les notes de frais signées par les participants).
Veuillez ne pas mentionner de quantité pour les vols : tout écart nécessiterait l’établissement d’avenants, et le nombre de vols sera vérifié en cas d’audit. </t>
  </si>
  <si>
    <t>Personnel 
(Remarque : Seuls les frais de personnel individuels (salaire brut mensuel de l’employeur*euse) peuvent être décomptés. Les suppléments tels que les frais généraux du personnel, qui sont calculés au prorata du personnel, ne sont pas éligibles. Veuillez insérer uniquement les noms de fonction, pas les noms de personnes individuelles.
a) Frais pour les collaborateurs*rices employé*e*s par le bénéficiaire (salarié*e*s de votre organisation uniquement) : La preuve dois être fournie sous forme de fiches de salaire ou, en cas de financement proportionnel, sous forme de fiches de salaire accompagnées des relevés d'heures correspondants (voir lien en 1b).
b) Frais pour les collaborateurs*rices indépendant*e*s employé*e*s régulièrement (indépendant*e*s ou employé*e*s par des tiers et détaché*e*s au bénéficiaire), chacun*une d’entre eux travaillant dans des conditions comparables à celles des collaborateurs*rices employé*e*s, dans la mesure où cela est légalement autorisé par la loi applicable au contrat concerné avec ces collaborateurs*rices indépendant*e*s permanent*e*s. Pour les formes de preuve, voir : Requirements on financial processing-giz.de (annexe 3a).)</t>
  </si>
  <si>
    <t>Personnel
(Remarque : Seuls les frais de personnel individuels (salaire brut mensuel de l’employeur*euse) peuvent être décomptés. Les suppléments tels que les frais généraux du personnel, qui sont calculés au prorata du personnel, ne sont pas éligibles. Veuillez insérer uniquement les noms de fonction, pas les noms de personnes individuelles.
a) Frais pour les collaborateurs*rices employé*e*s par le bénéficiaire (salarié*e*s de votre organisation uniquement) : La preuve dois être fournie sous forme de fiches de salaire ou, en cas de financement proportionnel, sous forme de fiches de salaire accompagnées des relevés d'heures correspondants (voir lien en 1b).
b) Frais pour les collaborateurs*rices indépendant*e*s employé*e*s régulièrement (indépendant*e*s ou employé*e*s par des tiers et détaché*e*s au bénéficiaire), chacun*une d’entre eux travaillant dans des conditions comparables à celles des collaborateurs*rices employé*e*s, dans la mesure où cela est légalement autorisé par la loi applicable au contrat concerné avec ces collaborateurs*rices indépendant*e*s permanent*e*s. Pour les formes de preuve, voir : Requirements on financial processing-giz.de (annexe 3a).)</t>
  </si>
  <si>
    <t>Severance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</si>
</sst>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_(&quot;$&quot;* #,##0.00_);_(&quot;$&quot;* \(#,##0.00\);_(&quot;$&quot;* &quot;-&quot;??_);_(@_)"/>
    <numFmt numFmtId="165" formatCode="_-* #,##0.00_р_._-;\-* #,##0.00_р_._-;_-* &quot;-&quot;??_р_._-;_-@_-"/>
    <numFmt numFmtId="166" formatCode="#,##0.00_€"/>
    <numFmt numFmtId="167" formatCode="#,##0.00\ &quot;€&quot;"/>
  </numFmts>
  <fonts count="56">
    <font>
      <sz val="10"/>
      <name val="Arial Cyr"/>
    </font>
    <font>
      <sz val="10"/>
      <name val="Arial Cyr"/>
    </font>
    <font>
      <sz val="10"/>
      <name val="Arial"/>
      <family val="2"/>
    </font>
    <font>
      <i/>
      <sz val="11"/>
      <color indexed="8"/>
      <name val="Arial"/>
      <family val="2"/>
    </font>
    <font>
      <b/>
      <i/>
      <sz val="11"/>
      <color indexed="8"/>
      <name val="Arial"/>
      <family val="2"/>
    </font>
    <font>
      <b/>
      <i/>
      <sz val="14"/>
      <color indexed="8"/>
      <name val="Arial"/>
      <family val="2"/>
    </font>
    <font>
      <b/>
      <sz val="14"/>
      <color indexed="8"/>
      <name val="Arial"/>
      <family val="2"/>
    </font>
    <font>
      <sz val="8"/>
      <name val="Verdana"/>
      <family val="2"/>
    </font>
    <font>
      <b/>
      <sz val="12"/>
      <name val="Arial"/>
      <family val="2"/>
    </font>
    <font>
      <b/>
      <sz val="14"/>
      <name val="Arial"/>
      <family val="2"/>
    </font>
    <font>
      <b/>
      <sz val="11"/>
      <name val="Arial"/>
      <family val="2"/>
    </font>
    <font>
      <sz val="14"/>
      <name val="Arial"/>
      <family val="2"/>
    </font>
    <font>
      <b/>
      <sz val="10"/>
      <color indexed="8"/>
      <name val="Arial"/>
      <family val="2"/>
    </font>
    <font>
      <sz val="10"/>
      <color indexed="8"/>
      <name val="Arial"/>
      <family val="2"/>
    </font>
    <font>
      <sz val="12"/>
      <name val="Arial"/>
      <family val="2"/>
    </font>
    <font>
      <b/>
      <sz val="14"/>
      <name val="Arial Cyr"/>
    </font>
    <font>
      <sz val="11"/>
      <name val="Arial"/>
      <family val="2"/>
    </font>
    <font>
      <b/>
      <sz val="12"/>
      <color indexed="8"/>
      <name val="Arial"/>
      <family val="2"/>
    </font>
    <font>
      <b/>
      <i/>
      <sz val="12"/>
      <color indexed="8"/>
      <name val="Arial"/>
      <family val="2"/>
    </font>
    <font>
      <sz val="10"/>
      <name val="Arial Cyr"/>
      <charset val="204"/>
    </font>
    <font>
      <b/>
      <sz val="14"/>
      <name val="Arial Cyr"/>
      <charset val="204"/>
    </font>
    <font>
      <sz val="8"/>
      <color indexed="8"/>
      <name val="Arial"/>
      <family val="2"/>
    </font>
    <font>
      <sz val="11"/>
      <name val="Arial Cyr"/>
    </font>
    <font>
      <b/>
      <sz val="10"/>
      <name val="Arial"/>
      <family val="2"/>
    </font>
    <font>
      <b/>
      <i/>
      <sz val="15"/>
      <color indexed="8"/>
      <name val="Arial"/>
      <family val="2"/>
    </font>
    <font>
      <sz val="15"/>
      <color indexed="8"/>
      <name val="Arial"/>
      <family val="2"/>
    </font>
    <font>
      <b/>
      <sz val="16"/>
      <name val="Arial"/>
      <family val="2"/>
    </font>
    <font>
      <sz val="10"/>
      <color theme="0"/>
      <name val="Arial"/>
      <family val="2"/>
    </font>
    <font>
      <sz val="10"/>
      <color theme="1"/>
      <name val="Arial"/>
      <family val="2"/>
    </font>
    <font>
      <b/>
      <sz val="10"/>
      <color theme="1"/>
      <name val="Arial"/>
      <family val="2"/>
    </font>
    <font>
      <sz val="10"/>
      <color rgb="FFFFFFFF"/>
      <name val="Arial"/>
      <family val="2"/>
    </font>
    <font>
      <sz val="14"/>
      <color rgb="FFFFFFFF"/>
      <name val="Arial"/>
      <family val="2"/>
    </font>
    <font>
      <b/>
      <sz val="16"/>
      <color rgb="FF000000"/>
      <name val="Arial"/>
      <family val="2"/>
    </font>
    <font>
      <b/>
      <i/>
      <sz val="14"/>
      <color rgb="FF000000"/>
      <name val="Arial"/>
      <family val="2"/>
    </font>
    <font>
      <b/>
      <sz val="14"/>
      <color rgb="FF000000"/>
      <name val="Arial"/>
      <family val="2"/>
    </font>
    <font>
      <b/>
      <i/>
      <sz val="12"/>
      <color rgb="FF000000"/>
      <name val="Arial"/>
      <family val="2"/>
    </font>
    <font>
      <sz val="10"/>
      <color theme="0" tint="-0.14999847407452621"/>
      <name val="Arial"/>
      <family val="2"/>
    </font>
    <font>
      <b/>
      <i/>
      <sz val="10"/>
      <color indexed="8"/>
      <name val="Arial"/>
      <family val="2"/>
    </font>
    <font>
      <sz val="12"/>
      <color theme="1"/>
      <name val="Arial"/>
      <family val="2"/>
    </font>
    <font>
      <sz val="10"/>
      <color theme="0" tint="-0.14999847407452621"/>
      <name val="Arial Cyr"/>
    </font>
    <font>
      <sz val="10"/>
      <color rgb="FFFF0000"/>
      <name val="Arial Cyr"/>
    </font>
    <font>
      <b/>
      <sz val="12"/>
      <color rgb="FF000000"/>
      <name val="Arial"/>
      <family val="2"/>
    </font>
    <font>
      <sz val="12"/>
      <name val="Arial Cyr"/>
    </font>
    <font>
      <sz val="12"/>
      <name val="Arial Cyr"/>
      <charset val="204"/>
    </font>
    <font>
      <b/>
      <sz val="12"/>
      <name val="Arial Cyr"/>
    </font>
    <font>
      <sz val="12"/>
      <name val="Segoe UI"/>
      <family val="2"/>
    </font>
    <font>
      <sz val="12"/>
      <color rgb="FFFFFFFF"/>
      <name val="Arial"/>
      <family val="2"/>
    </font>
    <font>
      <sz val="12"/>
      <color theme="0"/>
      <name val="Arial"/>
      <family val="2"/>
    </font>
    <font>
      <sz val="8"/>
      <name val="Arial"/>
      <family val="2"/>
    </font>
    <font>
      <b/>
      <i/>
      <sz val="12"/>
      <name val="Arial"/>
      <family val="2"/>
    </font>
    <font>
      <b/>
      <i/>
      <sz val="10"/>
      <name val="Arial"/>
      <family val="2"/>
    </font>
    <font>
      <b/>
      <i/>
      <sz val="14"/>
      <name val="Arial"/>
      <family val="2"/>
    </font>
    <font>
      <sz val="10"/>
      <color rgb="FFFF0000"/>
      <name val="Arial"/>
      <family val="2"/>
    </font>
    <font>
      <i/>
      <sz val="12"/>
      <name val="Arial"/>
      <family val="2"/>
    </font>
    <font>
      <i/>
      <sz val="11"/>
      <name val="Arial"/>
      <family val="2"/>
    </font>
    <font>
      <b/>
      <i/>
      <sz val="11"/>
      <name val="Arial"/>
      <family val="2"/>
    </font>
  </fonts>
  <fills count="14">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0"/>
        <bgColor rgb="FF000000"/>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165" fontId="1" fillId="0" borderId="0" applyFont="0" applyFill="0" applyBorder="0" applyAlignment="0" applyProtection="0"/>
    <xf numFmtId="165"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9" fillId="0" borderId="0"/>
    <xf numFmtId="44" fontId="1" fillId="0" borderId="0" applyFont="0" applyFill="0" applyBorder="0" applyAlignment="0" applyProtection="0"/>
  </cellStyleXfs>
  <cellXfs count="468">
    <xf numFmtId="0" fontId="0" fillId="0" borderId="0" xfId="0"/>
    <xf numFmtId="0" fontId="2" fillId="0" borderId="0" xfId="0" applyFont="1"/>
    <xf numFmtId="0" fontId="11" fillId="0" borderId="0" xfId="0" applyFont="1"/>
    <xf numFmtId="0" fontId="2" fillId="0" borderId="0" xfId="0" applyFont="1" applyAlignment="1">
      <alignment vertical="center"/>
    </xf>
    <xf numFmtId="0" fontId="2" fillId="0" borderId="0" xfId="0" applyFont="1" applyAlignment="1">
      <alignment wrapText="1"/>
    </xf>
    <xf numFmtId="0" fontId="10" fillId="3" borderId="3" xfId="0" applyFont="1" applyFill="1" applyBorder="1" applyAlignment="1" applyProtection="1">
      <alignment horizontal="left" vertical="center" wrapText="1"/>
      <protection locked="0"/>
    </xf>
    <xf numFmtId="0" fontId="2" fillId="4" borderId="0" xfId="0" applyFont="1" applyFill="1"/>
    <xf numFmtId="0" fontId="2" fillId="4" borderId="0" xfId="0" applyFont="1" applyFill="1" applyAlignment="1">
      <alignment vertical="center"/>
    </xf>
    <xf numFmtId="0" fontId="2" fillId="4" borderId="0" xfId="0" applyFont="1" applyFill="1" applyAlignment="1">
      <alignment wrapText="1"/>
    </xf>
    <xf numFmtId="0" fontId="11" fillId="4" borderId="0" xfId="0" applyFont="1" applyFill="1"/>
    <xf numFmtId="0" fontId="0" fillId="4" borderId="0" xfId="0" applyFill="1"/>
    <xf numFmtId="0" fontId="10" fillId="4" borderId="3" xfId="0" applyFont="1" applyFill="1" applyBorder="1" applyAlignment="1">
      <alignment horizontal="left" vertical="center"/>
    </xf>
    <xf numFmtId="0" fontId="10" fillId="4" borderId="2" xfId="0" applyFont="1" applyFill="1" applyBorder="1" applyAlignment="1">
      <alignment horizontal="left" vertical="center"/>
    </xf>
    <xf numFmtId="0" fontId="27" fillId="4" borderId="0" xfId="0" applyFont="1" applyFill="1" applyAlignment="1">
      <alignment horizontal="center"/>
    </xf>
    <xf numFmtId="0" fontId="28" fillId="4" borderId="0" xfId="0" applyFont="1" applyFill="1"/>
    <xf numFmtId="0" fontId="29" fillId="0" borderId="0" xfId="0" applyFont="1" applyAlignment="1">
      <alignment horizontal="center" vertical="center" wrapText="1"/>
    </xf>
    <xf numFmtId="0" fontId="19" fillId="0" borderId="0" xfId="5"/>
    <xf numFmtId="0" fontId="19" fillId="4" borderId="0" xfId="5" applyFill="1"/>
    <xf numFmtId="0" fontId="22" fillId="4" borderId="0" xfId="0" applyFont="1" applyFill="1"/>
    <xf numFmtId="0" fontId="28" fillId="4" borderId="0" xfId="0" applyFont="1" applyFill="1" applyProtection="1">
      <protection locked="0"/>
    </xf>
    <xf numFmtId="0" fontId="32" fillId="0" borderId="0" xfId="0" applyFont="1" applyAlignment="1">
      <alignment vertical="center"/>
    </xf>
    <xf numFmtId="0" fontId="2" fillId="5" borderId="0" xfId="0" applyFont="1" applyFill="1"/>
    <xf numFmtId="0" fontId="11" fillId="5" borderId="0" xfId="0" applyFont="1" applyFill="1"/>
    <xf numFmtId="0" fontId="2" fillId="5" borderId="0" xfId="0" applyFont="1" applyFill="1" applyAlignment="1">
      <alignment vertical="center"/>
    </xf>
    <xf numFmtId="4" fontId="2" fillId="0" borderId="0" xfId="0" applyNumberFormat="1" applyFont="1"/>
    <xf numFmtId="0" fontId="10" fillId="3" borderId="0" xfId="0" applyFont="1" applyFill="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2" fillId="4" borderId="10" xfId="0" applyFont="1" applyFill="1" applyBorder="1"/>
    <xf numFmtId="0" fontId="23" fillId="3" borderId="3"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5" fillId="4" borderId="0" xfId="0" applyFont="1" applyFill="1" applyAlignment="1" applyProtection="1">
      <alignment vertical="center" wrapText="1"/>
      <protection locked="0"/>
    </xf>
    <xf numFmtId="0" fontId="25" fillId="4" borderId="0" xfId="0" applyFont="1" applyFill="1" applyAlignment="1" applyProtection="1">
      <alignment horizontal="left" vertical="center" wrapText="1"/>
      <protection locked="0"/>
    </xf>
    <xf numFmtId="166" fontId="24" fillId="4" borderId="0" xfId="1" applyNumberFormat="1" applyFont="1" applyFill="1" applyBorder="1" applyAlignment="1" applyProtection="1">
      <alignment horizontal="right" vertical="center"/>
    </xf>
    <xf numFmtId="0" fontId="19" fillId="4" borderId="0" xfId="0" applyFont="1" applyFill="1"/>
    <xf numFmtId="0" fontId="2" fillId="4" borderId="0" xfId="0" applyFont="1" applyFill="1" applyProtection="1">
      <protection locked="0"/>
    </xf>
    <xf numFmtId="0" fontId="16" fillId="4" borderId="3"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4" xfId="0" applyFont="1" applyFill="1" applyBorder="1" applyAlignment="1">
      <alignment horizontal="right" vertical="center" wrapText="1"/>
    </xf>
    <xf numFmtId="0" fontId="16" fillId="7" borderId="13" xfId="0" applyFont="1" applyFill="1" applyBorder="1" applyAlignment="1">
      <alignment horizontal="right" vertical="center" wrapText="1"/>
    </xf>
    <xf numFmtId="0" fontId="16" fillId="7" borderId="13"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5" borderId="0" xfId="0" applyFont="1" applyFill="1" applyAlignment="1">
      <alignment horizontal="left"/>
    </xf>
    <xf numFmtId="0" fontId="16" fillId="0" borderId="0" xfId="0" applyFont="1" applyAlignment="1">
      <alignment vertical="top" wrapText="1"/>
    </xf>
    <xf numFmtId="0" fontId="10" fillId="0" borderId="0" xfId="0" applyFont="1" applyAlignment="1">
      <alignment vertical="center" wrapText="1"/>
    </xf>
    <xf numFmtId="0" fontId="8" fillId="4" borderId="3" xfId="0" applyFont="1" applyFill="1" applyBorder="1" applyAlignment="1">
      <alignment vertical="center"/>
    </xf>
    <xf numFmtId="0" fontId="20" fillId="0" borderId="6" xfId="5" applyFont="1" applyBorder="1" applyAlignment="1">
      <alignment horizontal="left" vertical="center" wrapText="1"/>
    </xf>
    <xf numFmtId="0" fontId="10" fillId="8" borderId="0" xfId="0" applyFont="1" applyFill="1" applyAlignment="1">
      <alignment horizontal="left" vertical="center" wrapText="1"/>
    </xf>
    <xf numFmtId="0" fontId="16" fillId="0" borderId="0" xfId="5" applyFont="1" applyAlignment="1">
      <alignment wrapText="1"/>
    </xf>
    <xf numFmtId="0" fontId="16" fillId="0" borderId="0" xfId="5" applyFont="1" applyAlignment="1">
      <alignment horizontal="left" wrapText="1"/>
    </xf>
    <xf numFmtId="0" fontId="19" fillId="0" borderId="0" xfId="5" applyAlignment="1">
      <alignment horizontal="left" wrapText="1"/>
    </xf>
    <xf numFmtId="0" fontId="19" fillId="0" borderId="11" xfId="5" applyBorder="1" applyAlignment="1">
      <alignment horizontal="left" vertical="center" wrapText="1"/>
    </xf>
    <xf numFmtId="0" fontId="19" fillId="0" borderId="0" xfId="5" applyAlignment="1">
      <alignment wrapText="1"/>
    </xf>
    <xf numFmtId="0" fontId="16" fillId="11" borderId="0" xfId="0" applyFont="1" applyFill="1" applyAlignment="1">
      <alignment horizontal="left" vertical="top" wrapText="1"/>
    </xf>
    <xf numFmtId="0" fontId="20" fillId="0" borderId="0" xfId="5" applyFont="1" applyAlignment="1">
      <alignment horizontal="left" vertical="center" wrapText="1"/>
    </xf>
    <xf numFmtId="0" fontId="19" fillId="4" borderId="0" xfId="5" applyFill="1" applyAlignment="1">
      <alignment horizontal="left" vertical="center" wrapText="1"/>
    </xf>
    <xf numFmtId="0" fontId="19" fillId="0" borderId="0" xfId="5" applyAlignment="1">
      <alignment horizontal="left" vertical="center" wrapText="1"/>
    </xf>
    <xf numFmtId="0" fontId="1" fillId="0" borderId="0" xfId="5" applyFont="1" applyAlignment="1">
      <alignment horizontal="left" vertical="center" wrapText="1"/>
    </xf>
    <xf numFmtId="0" fontId="10" fillId="8" borderId="7" xfId="0" applyFont="1" applyFill="1" applyBorder="1" applyAlignment="1">
      <alignment horizontal="left" vertical="center" wrapText="1"/>
    </xf>
    <xf numFmtId="0" fontId="16" fillId="11" borderId="7" xfId="0" applyFont="1" applyFill="1" applyBorder="1" applyAlignment="1">
      <alignment horizontal="left" vertical="top" wrapText="1"/>
    </xf>
    <xf numFmtId="44" fontId="2" fillId="0" borderId="0" xfId="6" applyFont="1"/>
    <xf numFmtId="44" fontId="19" fillId="0" borderId="0" xfId="6" applyFont="1"/>
    <xf numFmtId="0" fontId="16" fillId="4" borderId="10" xfId="0" applyFont="1" applyFill="1" applyBorder="1" applyAlignment="1">
      <alignment horizontal="center" vertical="center" wrapText="1"/>
    </xf>
    <xf numFmtId="0" fontId="32" fillId="0" borderId="0" xfId="0" applyFont="1" applyAlignment="1">
      <alignment horizontal="left" vertical="center" wrapText="1"/>
    </xf>
    <xf numFmtId="1" fontId="2" fillId="4" borderId="0" xfId="0" applyNumberFormat="1" applyFont="1" applyFill="1" applyAlignment="1">
      <alignment horizontal="right" vertical="center"/>
    </xf>
    <xf numFmtId="0" fontId="14" fillId="5" borderId="0" xfId="0" applyFont="1" applyFill="1" applyAlignment="1">
      <alignment horizontal="left"/>
    </xf>
    <xf numFmtId="0" fontId="14" fillId="4" borderId="0" xfId="0" applyFont="1" applyFill="1" applyAlignment="1">
      <alignment horizontal="left"/>
    </xf>
    <xf numFmtId="0" fontId="14" fillId="0" borderId="0" xfId="0" applyFont="1" applyAlignment="1">
      <alignment horizontal="left"/>
    </xf>
    <xf numFmtId="0" fontId="14" fillId="4" borderId="0" xfId="0" applyFont="1" applyFill="1"/>
    <xf numFmtId="0" fontId="14" fillId="0" borderId="0" xfId="0" applyFont="1"/>
    <xf numFmtId="0" fontId="14"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wrapText="1"/>
    </xf>
    <xf numFmtId="0" fontId="14" fillId="0" borderId="0" xfId="0" applyFont="1" applyAlignment="1">
      <alignment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44" fontId="9" fillId="0" borderId="7" xfId="6" applyFont="1" applyBorder="1" applyAlignment="1">
      <alignment horizontal="center" vertical="center" wrapText="1"/>
    </xf>
    <xf numFmtId="0" fontId="18" fillId="2" borderId="7" xfId="0" applyFont="1" applyFill="1" applyBorder="1" applyAlignment="1">
      <alignment horizontal="left" vertical="center" wrapText="1"/>
    </xf>
    <xf numFmtId="0" fontId="13" fillId="3" borderId="7" xfId="0" applyFont="1" applyFill="1" applyBorder="1" applyAlignment="1" applyProtection="1">
      <alignment vertical="center" wrapText="1"/>
      <protection locked="0"/>
    </xf>
    <xf numFmtId="16" fontId="2" fillId="3" borderId="7" xfId="0" applyNumberFormat="1" applyFont="1" applyFill="1" applyBorder="1" applyAlignment="1" applyProtection="1">
      <alignment horizontal="center"/>
      <protection locked="0"/>
    </xf>
    <xf numFmtId="44" fontId="2" fillId="3" borderId="7" xfId="6" applyFont="1" applyFill="1" applyBorder="1" applyAlignment="1" applyProtection="1">
      <alignment horizontal="right"/>
      <protection locked="0"/>
    </xf>
    <xf numFmtId="0" fontId="13" fillId="3" borderId="7" xfId="0" applyFont="1" applyFill="1" applyBorder="1" applyAlignment="1" applyProtection="1">
      <alignment horizontal="left" vertical="center" wrapText="1"/>
      <protection locked="0"/>
    </xf>
    <xf numFmtId="1" fontId="2" fillId="3" borderId="7" xfId="0" applyNumberFormat="1" applyFont="1" applyFill="1" applyBorder="1" applyAlignment="1" applyProtection="1">
      <alignment horizontal="center"/>
      <protection locked="0"/>
    </xf>
    <xf numFmtId="1" fontId="2" fillId="3" borderId="7" xfId="0" applyNumberFormat="1" applyFont="1" applyFill="1" applyBorder="1" applyAlignment="1" applyProtection="1">
      <alignment horizontal="left"/>
      <protection locked="0"/>
    </xf>
    <xf numFmtId="0" fontId="35" fillId="2" borderId="7" xfId="0" applyFont="1" applyFill="1" applyBorder="1" applyAlignment="1">
      <alignment vertical="center" wrapText="1"/>
    </xf>
    <xf numFmtId="0" fontId="18" fillId="2" borderId="7" xfId="0" applyFont="1" applyFill="1" applyBorder="1" applyAlignment="1">
      <alignment vertical="center" wrapText="1"/>
    </xf>
    <xf numFmtId="0" fontId="18" fillId="2" borderId="7" xfId="0" applyFont="1" applyFill="1" applyBorder="1" applyAlignment="1">
      <alignment vertical="center"/>
    </xf>
    <xf numFmtId="0" fontId="35" fillId="2" borderId="7" xfId="0" applyFont="1" applyFill="1" applyBorder="1" applyAlignment="1">
      <alignment vertical="center"/>
    </xf>
    <xf numFmtId="166" fontId="18" fillId="9" borderId="7" xfId="0" applyNumberFormat="1" applyFont="1" applyFill="1" applyBorder="1" applyAlignment="1">
      <alignment horizontal="right" vertical="center" wrapText="1"/>
    </xf>
    <xf numFmtId="0" fontId="2" fillId="0" borderId="7" xfId="0" applyFont="1" applyBorder="1" applyAlignment="1">
      <alignment horizontal="right" vertical="center" wrapText="1"/>
    </xf>
    <xf numFmtId="44" fontId="2" fillId="0" borderId="7" xfId="6" applyFont="1" applyBorder="1" applyAlignment="1" applyProtection="1">
      <alignment horizontal="right" vertical="center"/>
    </xf>
    <xf numFmtId="166" fontId="4" fillId="9" borderId="7" xfId="0" applyNumberFormat="1" applyFont="1" applyFill="1" applyBorder="1" applyAlignment="1">
      <alignment horizontal="right" vertical="center" wrapText="1"/>
    </xf>
    <xf numFmtId="0" fontId="18" fillId="10" borderId="7" xfId="0" applyFont="1" applyFill="1" applyBorder="1" applyAlignment="1">
      <alignment horizontal="right" vertical="center" wrapText="1"/>
    </xf>
    <xf numFmtId="44" fontId="17" fillId="10" borderId="7" xfId="6" applyFont="1" applyFill="1" applyBorder="1" applyAlignment="1" applyProtection="1">
      <alignment horizontal="right" vertical="center"/>
    </xf>
    <xf numFmtId="0" fontId="0" fillId="0" borderId="7" xfId="0" applyBorder="1" applyAlignment="1">
      <alignment horizontal="center" vertical="top"/>
    </xf>
    <xf numFmtId="7" fontId="17" fillId="10" borderId="7" xfId="1" applyNumberFormat="1" applyFont="1" applyFill="1" applyBorder="1" applyAlignment="1" applyProtection="1">
      <alignment horizontal="right" vertical="center"/>
    </xf>
    <xf numFmtId="44" fontId="18" fillId="9" borderId="7" xfId="6" applyFont="1" applyFill="1" applyBorder="1" applyAlignment="1">
      <alignment vertical="center" wrapText="1"/>
    </xf>
    <xf numFmtId="0" fontId="13" fillId="0" borderId="7" xfId="0" applyFont="1" applyBorder="1" applyAlignment="1">
      <alignment horizontal="right" vertical="center" wrapText="1"/>
    </xf>
    <xf numFmtId="10" fontId="17" fillId="6" borderId="7" xfId="3" applyNumberFormat="1" applyFont="1" applyFill="1" applyBorder="1" applyAlignment="1" applyProtection="1">
      <alignment horizontal="right" vertical="center"/>
    </xf>
    <xf numFmtId="10" fontId="5" fillId="6" borderId="7" xfId="3" applyNumberFormat="1" applyFont="1" applyFill="1" applyBorder="1" applyAlignment="1">
      <alignment vertical="center"/>
    </xf>
    <xf numFmtId="0" fontId="0" fillId="4" borderId="0" xfId="0" applyFill="1" applyProtection="1">
      <protection locked="0"/>
    </xf>
    <xf numFmtId="0" fontId="0" fillId="4" borderId="0" xfId="0" applyFill="1" applyAlignment="1" applyProtection="1">
      <alignment wrapText="1"/>
      <protection locked="0"/>
    </xf>
    <xf numFmtId="0" fontId="0" fillId="4" borderId="0" xfId="0" applyFill="1" applyAlignment="1">
      <alignment vertical="center"/>
    </xf>
    <xf numFmtId="0" fontId="39" fillId="4" borderId="0" xfId="0" applyFont="1" applyFill="1" applyAlignment="1">
      <alignment horizontal="center"/>
    </xf>
    <xf numFmtId="0" fontId="40" fillId="4" borderId="0" xfId="0" applyFont="1" applyFill="1" applyAlignment="1">
      <alignment horizontal="center" vertical="top" wrapText="1"/>
    </xf>
    <xf numFmtId="1" fontId="14" fillId="4" borderId="0" xfId="0" applyNumberFormat="1" applyFont="1" applyFill="1" applyAlignment="1">
      <alignment horizontal="right" vertical="center"/>
    </xf>
    <xf numFmtId="0" fontId="42" fillId="4" borderId="0" xfId="0" applyFont="1" applyFill="1"/>
    <xf numFmtId="0" fontId="43" fillId="0" borderId="0" xfId="0" applyFont="1" applyAlignment="1">
      <alignment horizontal="left"/>
    </xf>
    <xf numFmtId="44" fontId="43" fillId="0" borderId="0" xfId="6" applyFont="1" applyAlignment="1">
      <alignment horizontal="left"/>
    </xf>
    <xf numFmtId="0" fontId="42" fillId="4" borderId="0" xfId="0" applyFont="1" applyFill="1" applyProtection="1">
      <protection locked="0"/>
    </xf>
    <xf numFmtId="0" fontId="45" fillId="0" borderId="0" xfId="0" applyFont="1" applyAlignment="1">
      <alignment horizontal="left" vertical="center" wrapText="1"/>
    </xf>
    <xf numFmtId="0" fontId="5" fillId="10" borderId="7" xfId="0" applyFont="1" applyFill="1" applyBorder="1" applyAlignment="1">
      <alignment horizontal="right" vertical="center"/>
    </xf>
    <xf numFmtId="44" fontId="6" fillId="10" borderId="7" xfId="6" applyFont="1" applyFill="1" applyBorder="1" applyAlignment="1" applyProtection="1">
      <alignment horizontal="right" vertical="center"/>
    </xf>
    <xf numFmtId="7" fontId="6" fillId="10" borderId="7" xfId="1" applyNumberFormat="1" applyFont="1" applyFill="1" applyBorder="1" applyAlignment="1" applyProtection="1">
      <alignment horizontal="right" vertical="center"/>
    </xf>
    <xf numFmtId="0" fontId="13" fillId="10" borderId="7" xfId="0" applyFont="1" applyFill="1" applyBorder="1" applyAlignment="1" applyProtection="1">
      <alignment vertical="center" wrapText="1"/>
      <protection locked="0"/>
    </xf>
    <xf numFmtId="0" fontId="13" fillId="4" borderId="7" xfId="0" applyFont="1" applyFill="1" applyBorder="1" applyAlignment="1" applyProtection="1">
      <alignment vertical="center" wrapText="1"/>
      <protection locked="0"/>
    </xf>
    <xf numFmtId="10" fontId="2" fillId="3" borderId="7" xfId="0" applyNumberFormat="1" applyFont="1" applyFill="1" applyBorder="1" applyAlignment="1" applyProtection="1">
      <alignment horizontal="center"/>
      <protection locked="0"/>
    </xf>
    <xf numFmtId="2" fontId="2" fillId="3" borderId="7" xfId="0" applyNumberFormat="1" applyFont="1" applyFill="1" applyBorder="1" applyAlignment="1" applyProtection="1">
      <alignment horizontal="center"/>
      <protection locked="0"/>
    </xf>
    <xf numFmtId="0" fontId="2" fillId="3" borderId="7" xfId="0" applyFont="1" applyFill="1" applyBorder="1" applyAlignment="1" applyProtection="1">
      <alignment horizontal="left"/>
      <protection locked="0"/>
    </xf>
    <xf numFmtId="0" fontId="2" fillId="3" borderId="7" xfId="0" applyFont="1" applyFill="1" applyBorder="1" applyAlignment="1" applyProtection="1">
      <alignment horizontal="center"/>
      <protection locked="0"/>
    </xf>
    <xf numFmtId="0" fontId="2" fillId="8" borderId="7" xfId="0" applyFont="1" applyFill="1" applyBorder="1" applyAlignment="1">
      <alignment horizontal="center" vertical="center"/>
    </xf>
    <xf numFmtId="0" fontId="0" fillId="3" borderId="7" xfId="0" applyFill="1" applyBorder="1" applyAlignment="1" applyProtection="1">
      <alignment horizontal="right" vertical="center"/>
      <protection locked="0"/>
    </xf>
    <xf numFmtId="0" fontId="18" fillId="2" borderId="7" xfId="0" applyFont="1" applyFill="1" applyBorder="1" applyAlignment="1" applyProtection="1">
      <alignment vertical="center" wrapText="1"/>
      <protection locked="0"/>
    </xf>
    <xf numFmtId="0" fontId="18" fillId="2" borderId="7" xfId="0" applyFont="1" applyFill="1" applyBorder="1" applyAlignment="1" applyProtection="1">
      <alignment vertical="center"/>
      <protection locked="0"/>
    </xf>
    <xf numFmtId="0" fontId="2" fillId="8" borderId="7" xfId="0" applyFont="1" applyFill="1" applyBorder="1" applyAlignment="1" applyProtection="1">
      <alignment horizontal="right" vertical="center"/>
      <protection locked="0"/>
    </xf>
    <xf numFmtId="0" fontId="18" fillId="2" borderId="7" xfId="0" applyFont="1" applyFill="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14" fontId="2" fillId="4" borderId="7" xfId="0" applyNumberFormat="1" applyFont="1" applyFill="1" applyBorder="1" applyAlignment="1">
      <alignment horizontal="center" vertical="center"/>
    </xf>
    <xf numFmtId="0" fontId="14" fillId="4" borderId="7" xfId="0" applyFont="1" applyFill="1" applyBorder="1" applyAlignment="1">
      <alignment horizontal="right"/>
    </xf>
    <xf numFmtId="0" fontId="8" fillId="4" borderId="7" xfId="0" applyFont="1" applyFill="1" applyBorder="1"/>
    <xf numFmtId="44" fontId="2" fillId="4" borderId="7" xfId="6" applyFont="1" applyFill="1" applyBorder="1"/>
    <xf numFmtId="0" fontId="14" fillId="5" borderId="0" xfId="0" applyFont="1" applyFill="1"/>
    <xf numFmtId="0" fontId="47" fillId="5" borderId="0" xfId="0" applyFont="1" applyFill="1"/>
    <xf numFmtId="0" fontId="14" fillId="5" borderId="0" xfId="0" applyFont="1" applyFill="1" applyAlignment="1">
      <alignment vertical="center"/>
    </xf>
    <xf numFmtId="0" fontId="13" fillId="0" borderId="0" xfId="0" applyFont="1" applyAlignment="1">
      <alignment horizontal="right" vertical="center" wrapText="1"/>
    </xf>
    <xf numFmtId="44" fontId="2" fillId="0" borderId="0" xfId="6" applyFont="1" applyBorder="1"/>
    <xf numFmtId="4" fontId="2" fillId="4" borderId="7" xfId="0" applyNumberFormat="1" applyFont="1" applyFill="1" applyBorder="1"/>
    <xf numFmtId="4" fontId="9" fillId="0" borderId="7" xfId="0" applyNumberFormat="1" applyFont="1" applyBorder="1" applyAlignment="1">
      <alignment horizontal="center" vertical="center" wrapText="1"/>
    </xf>
    <xf numFmtId="44" fontId="4" fillId="2" borderId="7" xfId="6" applyFont="1" applyFill="1" applyBorder="1" applyAlignment="1" applyProtection="1"/>
    <xf numFmtId="0" fontId="2" fillId="3" borderId="7" xfId="0" applyFont="1" applyFill="1" applyBorder="1" applyAlignment="1" applyProtection="1">
      <alignment vertical="center" wrapText="1"/>
      <protection locked="0"/>
    </xf>
    <xf numFmtId="0" fontId="13" fillId="3" borderId="7" xfId="0" applyFont="1" applyFill="1" applyBorder="1" applyAlignment="1" applyProtection="1">
      <alignment horizontal="center" vertical="center" wrapText="1"/>
      <protection locked="0"/>
    </xf>
    <xf numFmtId="0" fontId="25" fillId="10" borderId="7" xfId="0" applyFont="1" applyFill="1" applyBorder="1" applyAlignment="1" applyProtection="1">
      <alignment vertical="center" wrapText="1"/>
      <protection locked="0"/>
    </xf>
    <xf numFmtId="44" fontId="4" fillId="2" borderId="7" xfId="6" applyFont="1" applyFill="1" applyBorder="1" applyAlignment="1" applyProtection="1">
      <alignment horizontal="right" vertical="center"/>
    </xf>
    <xf numFmtId="4" fontId="2" fillId="0" borderId="7" xfId="3" applyNumberFormat="1" applyFont="1" applyFill="1" applyBorder="1" applyAlignment="1" applyProtection="1">
      <alignment horizontal="right" vertical="center"/>
    </xf>
    <xf numFmtId="0" fontId="0" fillId="3" borderId="7" xfId="0" applyFill="1" applyBorder="1" applyAlignment="1">
      <alignment horizontal="right" vertical="top"/>
    </xf>
    <xf numFmtId="4" fontId="0" fillId="0" borderId="7" xfId="0" applyNumberFormat="1" applyBorder="1" applyAlignment="1">
      <alignment horizontal="right" vertical="top"/>
    </xf>
    <xf numFmtId="4" fontId="0" fillId="0" borderId="7" xfId="0" applyNumberFormat="1" applyBorder="1" applyAlignment="1">
      <alignment horizontal="center" vertical="top"/>
    </xf>
    <xf numFmtId="4" fontId="2" fillId="0" borderId="7" xfId="0" applyNumberFormat="1" applyFont="1" applyBorder="1" applyAlignment="1">
      <alignment horizontal="right" vertical="center"/>
    </xf>
    <xf numFmtId="0" fontId="13" fillId="0" borderId="7" xfId="0" applyFont="1" applyBorder="1" applyAlignment="1">
      <alignment horizontal="center" vertical="center" wrapText="1"/>
    </xf>
    <xf numFmtId="0" fontId="2" fillId="0" borderId="7" xfId="0" applyFont="1" applyBorder="1" applyAlignment="1">
      <alignment horizontal="center" vertical="center" wrapText="1"/>
    </xf>
    <xf numFmtId="1" fontId="2" fillId="3" borderId="7" xfId="0"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16" fontId="2" fillId="3" borderId="7" xfId="0" applyNumberFormat="1" applyFont="1" applyFill="1" applyBorder="1" applyAlignment="1" applyProtection="1">
      <alignment horizontal="center" vertical="center"/>
      <protection locked="0"/>
    </xf>
    <xf numFmtId="9" fontId="2" fillId="3" borderId="7" xfId="3" applyFont="1" applyFill="1" applyBorder="1" applyAlignment="1" applyProtection="1">
      <alignment horizontal="center" vertical="center"/>
      <protection locked="0"/>
    </xf>
    <xf numFmtId="0" fontId="2" fillId="0" borderId="7" xfId="0" applyFont="1" applyBorder="1" applyAlignment="1">
      <alignment horizontal="left" vertical="center" wrapText="1"/>
    </xf>
    <xf numFmtId="0" fontId="0" fillId="3" borderId="7" xfId="0" applyFill="1" applyBorder="1" applyAlignment="1">
      <alignment horizontal="left" vertical="top"/>
    </xf>
    <xf numFmtId="0" fontId="13" fillId="0" borderId="7" xfId="0" applyFont="1" applyBorder="1" applyAlignment="1">
      <alignment horizontal="left" vertical="center" wrapText="1"/>
    </xf>
    <xf numFmtId="44" fontId="4" fillId="9" borderId="7" xfId="6" applyFont="1" applyFill="1" applyBorder="1" applyAlignment="1">
      <alignment horizontal="right" vertical="center" wrapText="1"/>
    </xf>
    <xf numFmtId="44" fontId="4" fillId="2" borderId="7" xfId="6" applyFont="1" applyFill="1" applyBorder="1" applyAlignment="1" applyProtection="1">
      <alignment horizontal="right"/>
    </xf>
    <xf numFmtId="44" fontId="12" fillId="0" borderId="7" xfId="6" applyFont="1" applyFill="1" applyBorder="1" applyAlignment="1" applyProtection="1">
      <alignment horizontal="right" vertical="center" wrapText="1"/>
    </xf>
    <xf numFmtId="4" fontId="2" fillId="3" borderId="7" xfId="1" applyNumberFormat="1" applyFont="1" applyFill="1" applyBorder="1" applyAlignment="1" applyProtection="1">
      <alignment horizontal="right" vertical="center"/>
      <protection locked="0"/>
    </xf>
    <xf numFmtId="44" fontId="2" fillId="0" borderId="7" xfId="6" applyFont="1" applyBorder="1" applyAlignment="1" applyProtection="1">
      <alignment vertical="center"/>
    </xf>
    <xf numFmtId="44" fontId="2" fillId="3" borderId="7" xfId="6" applyFont="1" applyFill="1" applyBorder="1" applyAlignment="1" applyProtection="1">
      <alignment horizontal="right" vertical="center"/>
      <protection locked="0"/>
    </xf>
    <xf numFmtId="44" fontId="2" fillId="3" borderId="7" xfId="6" applyFont="1" applyFill="1" applyBorder="1" applyAlignment="1" applyProtection="1">
      <alignment vertical="center"/>
      <protection locked="0"/>
    </xf>
    <xf numFmtId="10" fontId="2" fillId="3" borderId="7" xfId="0" applyNumberFormat="1" applyFont="1" applyFill="1" applyBorder="1" applyAlignment="1" applyProtection="1">
      <alignment horizontal="center" vertical="center"/>
      <protection locked="0"/>
    </xf>
    <xf numFmtId="44" fontId="4" fillId="9" borderId="7" xfId="6" applyFont="1" applyFill="1" applyBorder="1" applyAlignment="1">
      <alignment horizontal="center" vertical="center" wrapText="1"/>
    </xf>
    <xf numFmtId="10" fontId="2" fillId="0" borderId="7" xfId="3" applyNumberFormat="1" applyFont="1" applyBorder="1" applyAlignment="1">
      <alignment horizontal="center" wrapText="1"/>
    </xf>
    <xf numFmtId="10" fontId="18" fillId="2" borderId="7" xfId="3" applyNumberFormat="1" applyFont="1" applyFill="1" applyBorder="1" applyAlignment="1" applyProtection="1">
      <alignment horizontal="right" vertical="center"/>
    </xf>
    <xf numFmtId="2" fontId="2" fillId="3" borderId="7" xfId="0" applyNumberFormat="1" applyFont="1" applyFill="1" applyBorder="1" applyAlignment="1" applyProtection="1">
      <alignment horizontal="right" vertical="center"/>
      <protection locked="0"/>
    </xf>
    <xf numFmtId="2" fontId="2" fillId="3" borderId="7" xfId="1" applyNumberFormat="1" applyFont="1" applyFill="1" applyBorder="1" applyAlignment="1" applyProtection="1">
      <alignment horizontal="right" vertical="center"/>
      <protection locked="0"/>
    </xf>
    <xf numFmtId="44" fontId="2" fillId="3" borderId="7" xfId="6" applyFont="1" applyFill="1" applyBorder="1" applyAlignment="1" applyProtection="1">
      <alignment vertical="center" wrapText="1"/>
      <protection locked="0"/>
    </xf>
    <xf numFmtId="0" fontId="43" fillId="0" borderId="0" xfId="0" applyFont="1"/>
    <xf numFmtId="4" fontId="43" fillId="0" borderId="0" xfId="0" applyNumberFormat="1" applyFont="1"/>
    <xf numFmtId="44" fontId="43" fillId="0" borderId="0" xfId="6" applyFont="1"/>
    <xf numFmtId="49" fontId="13" fillId="3" borderId="7" xfId="0" applyNumberFormat="1" applyFont="1" applyFill="1" applyBorder="1" applyAlignment="1" applyProtection="1">
      <alignment horizontal="center" vertical="center" wrapText="1"/>
      <protection locked="0"/>
    </xf>
    <xf numFmtId="49" fontId="2" fillId="3" borderId="7"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center" wrapText="1"/>
      <protection locked="0"/>
    </xf>
    <xf numFmtId="0" fontId="49" fillId="2" borderId="7" xfId="0" applyFont="1" applyFill="1" applyBorder="1" applyAlignment="1" applyProtection="1">
      <alignment horizontal="right" vertical="center" wrapText="1"/>
      <protection locked="0"/>
    </xf>
    <xf numFmtId="0" fontId="49" fillId="2" borderId="7" xfId="0" applyFont="1" applyFill="1" applyBorder="1" applyAlignment="1">
      <alignment vertical="center" wrapText="1"/>
    </xf>
    <xf numFmtId="44" fontId="2" fillId="3" borderId="7" xfId="6" applyFont="1" applyFill="1" applyBorder="1" applyAlignment="1" applyProtection="1">
      <alignment horizontal="right" vertical="center" wrapText="1"/>
      <protection locked="0"/>
    </xf>
    <xf numFmtId="0" fontId="49" fillId="2" borderId="7" xfId="0" applyFont="1" applyFill="1" applyBorder="1" applyAlignment="1" applyProtection="1">
      <alignment horizontal="right" vertical="center"/>
      <protection locked="0"/>
    </xf>
    <xf numFmtId="0" fontId="49" fillId="2" borderId="7" xfId="0" applyFont="1" applyFill="1" applyBorder="1" applyAlignment="1">
      <alignment vertical="center"/>
    </xf>
    <xf numFmtId="0" fontId="2" fillId="3" borderId="7" xfId="0" applyFont="1" applyFill="1" applyBorder="1" applyAlignment="1" applyProtection="1">
      <alignment horizontal="center" vertical="center" wrapText="1"/>
      <protection locked="0"/>
    </xf>
    <xf numFmtId="166" fontId="50" fillId="10" borderId="7" xfId="1" applyNumberFormat="1" applyFont="1" applyFill="1" applyBorder="1" applyAlignment="1" applyProtection="1">
      <alignment horizontal="right" vertical="center"/>
      <protection locked="0"/>
    </xf>
    <xf numFmtId="0" fontId="49" fillId="10" borderId="7" xfId="0" applyFont="1" applyFill="1" applyBorder="1" applyAlignment="1" applyProtection="1">
      <alignment horizontal="right" vertical="center" wrapText="1"/>
      <protection locked="0"/>
    </xf>
    <xf numFmtId="0" fontId="49" fillId="10" borderId="7" xfId="0" applyFont="1" applyFill="1" applyBorder="1" applyAlignment="1" applyProtection="1">
      <alignment horizontal="right" vertical="center"/>
      <protection locked="0"/>
    </xf>
    <xf numFmtId="0" fontId="50" fillId="10" borderId="7" xfId="0" applyFont="1" applyFill="1" applyBorder="1" applyAlignment="1" applyProtection="1">
      <alignment horizontal="right" vertical="center"/>
      <protection locked="0"/>
    </xf>
    <xf numFmtId="49" fontId="2" fillId="3" borderId="7" xfId="0" applyNumberFormat="1" applyFont="1" applyFill="1" applyBorder="1" applyAlignment="1" applyProtection="1">
      <alignment horizontal="right" vertical="center" wrapText="1"/>
      <protection locked="0"/>
    </xf>
    <xf numFmtId="49" fontId="2" fillId="3" borderId="7" xfId="0" applyNumberFormat="1" applyFont="1" applyFill="1" applyBorder="1" applyAlignment="1" applyProtection="1">
      <alignment horizontal="right" vertical="center"/>
      <protection locked="0"/>
    </xf>
    <xf numFmtId="49" fontId="18" fillId="2" borderId="7"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protection locked="0"/>
    </xf>
    <xf numFmtId="167" fontId="2" fillId="0" borderId="7" xfId="6" applyNumberFormat="1" applyFont="1" applyFill="1" applyBorder="1" applyAlignment="1" applyProtection="1">
      <alignment horizontal="right" vertical="center"/>
    </xf>
    <xf numFmtId="167" fontId="2" fillId="3" borderId="7" xfId="6" applyNumberFormat="1" applyFont="1" applyFill="1" applyBorder="1" applyAlignment="1" applyProtection="1">
      <alignment horizontal="right" vertical="center"/>
      <protection locked="0"/>
    </xf>
    <xf numFmtId="167" fontId="2" fillId="3" borderId="7" xfId="6" applyNumberFormat="1" applyFont="1" applyFill="1" applyBorder="1" applyAlignment="1" applyProtection="1">
      <alignment horizontal="right"/>
      <protection locked="0"/>
    </xf>
    <xf numFmtId="10" fontId="2" fillId="3" borderId="7" xfId="3" applyNumberFormat="1" applyFont="1" applyFill="1" applyBorder="1" applyAlignment="1" applyProtection="1">
      <alignment horizontal="center" vertical="center"/>
    </xf>
    <xf numFmtId="0" fontId="16" fillId="7" borderId="21" xfId="0" applyFont="1" applyFill="1" applyBorder="1" applyAlignment="1">
      <alignment horizontal="right" vertical="center" wrapText="1"/>
    </xf>
    <xf numFmtId="0" fontId="10" fillId="7" borderId="23" xfId="0" applyFont="1" applyFill="1" applyBorder="1" applyAlignment="1" applyProtection="1">
      <alignment vertical="center" wrapText="1"/>
      <protection locked="0"/>
    </xf>
    <xf numFmtId="0" fontId="16" fillId="7" borderId="5" xfId="0" applyFont="1" applyFill="1" applyBorder="1" applyAlignment="1">
      <alignment horizontal="left" vertical="center" wrapText="1"/>
    </xf>
    <xf numFmtId="167" fontId="2" fillId="3" borderId="7" xfId="1" applyNumberFormat="1" applyFont="1" applyFill="1" applyBorder="1" applyAlignment="1" applyProtection="1">
      <alignment horizontal="right" vertical="center"/>
      <protection locked="0"/>
    </xf>
    <xf numFmtId="167" fontId="2" fillId="0" borderId="7" xfId="6" applyNumberFormat="1" applyFont="1" applyBorder="1" applyAlignment="1" applyProtection="1">
      <alignment vertical="center"/>
    </xf>
    <xf numFmtId="167" fontId="13" fillId="3" borderId="7" xfId="0" applyNumberFormat="1" applyFont="1" applyFill="1" applyBorder="1" applyAlignment="1" applyProtection="1">
      <alignment vertical="center" wrapText="1"/>
      <protection locked="0"/>
    </xf>
    <xf numFmtId="167" fontId="4" fillId="2" borderId="7" xfId="6" applyNumberFormat="1" applyFont="1" applyFill="1" applyBorder="1" applyAlignment="1" applyProtection="1">
      <alignment horizontal="right" vertical="center"/>
    </xf>
    <xf numFmtId="0" fontId="52" fillId="3" borderId="7" xfId="0" applyFont="1" applyFill="1" applyBorder="1" applyAlignment="1" applyProtection="1">
      <alignment vertical="center" wrapText="1"/>
      <protection locked="0"/>
    </xf>
    <xf numFmtId="1" fontId="52" fillId="3" borderId="11" xfId="0" applyNumberFormat="1" applyFont="1" applyFill="1" applyBorder="1" applyAlignment="1" applyProtection="1">
      <alignment horizontal="center"/>
      <protection locked="0"/>
    </xf>
    <xf numFmtId="1" fontId="52" fillId="3" borderId="19" xfId="0" applyNumberFormat="1" applyFont="1" applyFill="1" applyBorder="1" applyAlignment="1" applyProtection="1">
      <alignment horizontal="center"/>
      <protection locked="0"/>
    </xf>
    <xf numFmtId="1" fontId="52" fillId="3" borderId="20" xfId="0" applyNumberFormat="1" applyFont="1" applyFill="1" applyBorder="1" applyAlignment="1" applyProtection="1">
      <alignment horizontal="center"/>
      <protection locked="0"/>
    </xf>
    <xf numFmtId="167" fontId="4" fillId="2" borderId="7" xfId="6" applyNumberFormat="1" applyFont="1" applyFill="1" applyBorder="1" applyAlignment="1" applyProtection="1"/>
    <xf numFmtId="167" fontId="2" fillId="0" borderId="7" xfId="6" applyNumberFormat="1" applyFont="1" applyBorder="1" applyAlignment="1" applyProtection="1"/>
    <xf numFmtId="167" fontId="18" fillId="2" borderId="7" xfId="6" applyNumberFormat="1" applyFont="1" applyFill="1" applyBorder="1" applyAlignment="1" applyProtection="1">
      <alignment horizontal="right"/>
    </xf>
    <xf numFmtId="167" fontId="2" fillId="0" borderId="7" xfId="6" applyNumberFormat="1" applyFont="1" applyBorder="1" applyAlignment="1" applyProtection="1">
      <alignment horizontal="right"/>
    </xf>
    <xf numFmtId="167" fontId="2" fillId="0" borderId="7" xfId="6" applyNumberFormat="1" applyFont="1" applyBorder="1" applyAlignment="1" applyProtection="1">
      <alignment horizontal="right" vertical="center"/>
    </xf>
    <xf numFmtId="167" fontId="18" fillId="2" borderId="7" xfId="1" applyNumberFormat="1" applyFont="1" applyFill="1" applyBorder="1" applyAlignment="1" applyProtection="1"/>
    <xf numFmtId="167" fontId="17" fillId="10" borderId="7" xfId="6" applyNumberFormat="1" applyFont="1" applyFill="1" applyBorder="1" applyAlignment="1" applyProtection="1">
      <alignment vertical="center"/>
    </xf>
    <xf numFmtId="167" fontId="18" fillId="2" borderId="7" xfId="6" applyNumberFormat="1" applyFont="1" applyFill="1" applyBorder="1" applyAlignment="1" applyProtection="1">
      <alignment horizontal="right" vertical="center"/>
    </xf>
    <xf numFmtId="167" fontId="17" fillId="10" borderId="7" xfId="6" applyNumberFormat="1" applyFont="1" applyFill="1" applyBorder="1" applyAlignment="1" applyProtection="1">
      <alignment horizontal="right" vertical="center"/>
    </xf>
    <xf numFmtId="167" fontId="18" fillId="2" borderId="7" xfId="6" applyNumberFormat="1" applyFont="1" applyFill="1" applyBorder="1" applyAlignment="1" applyProtection="1"/>
    <xf numFmtId="167" fontId="6" fillId="10" borderId="7" xfId="6" applyNumberFormat="1" applyFont="1" applyFill="1" applyBorder="1" applyAlignment="1" applyProtection="1">
      <alignment horizontal="right" vertical="center"/>
    </xf>
    <xf numFmtId="167" fontId="4" fillId="2" borderId="7" xfId="6" applyNumberFormat="1" applyFont="1" applyFill="1" applyBorder="1" applyAlignment="1" applyProtection="1">
      <alignment horizontal="right"/>
    </xf>
    <xf numFmtId="167" fontId="2" fillId="0" borderId="7" xfId="6" applyNumberFormat="1" applyFont="1" applyBorder="1" applyAlignment="1">
      <alignment horizontal="right"/>
    </xf>
    <xf numFmtId="167" fontId="2" fillId="0" borderId="7" xfId="6" applyNumberFormat="1" applyFont="1" applyBorder="1" applyAlignment="1">
      <alignment vertical="center"/>
    </xf>
    <xf numFmtId="44" fontId="6" fillId="10" borderId="7" xfId="1" applyNumberFormat="1" applyFont="1" applyFill="1" applyBorder="1" applyAlignment="1" applyProtection="1">
      <alignment horizontal="right" vertical="center"/>
    </xf>
    <xf numFmtId="10" fontId="2" fillId="0" borderId="7" xfId="3" applyNumberFormat="1" applyFont="1" applyFill="1" applyBorder="1" applyAlignment="1" applyProtection="1">
      <alignment vertical="center"/>
    </xf>
    <xf numFmtId="0" fontId="5" fillId="4" borderId="0" xfId="0" applyFont="1" applyFill="1" applyAlignment="1">
      <alignment vertical="center"/>
    </xf>
    <xf numFmtId="10" fontId="0" fillId="0" borderId="7" xfId="3" applyNumberFormat="1" applyFont="1" applyBorder="1"/>
    <xf numFmtId="166" fontId="4" fillId="2" borderId="7" xfId="1" applyNumberFormat="1" applyFont="1" applyFill="1" applyBorder="1" applyAlignment="1" applyProtection="1"/>
    <xf numFmtId="10" fontId="5" fillId="6" borderId="7" xfId="0" applyNumberFormat="1" applyFont="1" applyFill="1" applyBorder="1" applyAlignment="1">
      <alignment vertical="center"/>
    </xf>
    <xf numFmtId="7" fontId="6" fillId="6" borderId="7" xfId="1" applyNumberFormat="1" applyFont="1" applyFill="1" applyBorder="1" applyAlignment="1" applyProtection="1">
      <alignment horizontal="center" vertical="center" wrapText="1"/>
    </xf>
    <xf numFmtId="7" fontId="34" fillId="6" borderId="20" xfId="1" applyNumberFormat="1" applyFont="1" applyFill="1" applyBorder="1" applyAlignment="1" applyProtection="1">
      <alignment horizontal="center" vertical="center" wrapText="1"/>
    </xf>
    <xf numFmtId="0" fontId="53" fillId="2" borderId="7" xfId="0" applyFont="1" applyFill="1" applyBorder="1" applyAlignment="1">
      <alignment vertical="center" wrapText="1"/>
    </xf>
    <xf numFmtId="0" fontId="2" fillId="4" borderId="7" xfId="0" applyFont="1" applyFill="1" applyBorder="1" applyAlignment="1">
      <alignment horizontal="center"/>
    </xf>
    <xf numFmtId="167" fontId="2" fillId="4" borderId="7" xfId="6" applyNumberFormat="1" applyFont="1" applyFill="1" applyBorder="1" applyAlignment="1" applyProtection="1">
      <alignment horizontal="right"/>
      <protection locked="0"/>
    </xf>
    <xf numFmtId="0" fontId="23" fillId="4" borderId="7" xfId="0" applyFont="1" applyFill="1" applyBorder="1" applyAlignment="1" applyProtection="1">
      <alignment vertical="center" wrapText="1"/>
    </xf>
    <xf numFmtId="0" fontId="9" fillId="4" borderId="7" xfId="0" applyFont="1" applyFill="1" applyBorder="1" applyAlignment="1" applyProtection="1">
      <alignment vertical="center" wrapText="1"/>
    </xf>
    <xf numFmtId="14" fontId="2" fillId="4" borderId="7" xfId="0" applyNumberFormat="1" applyFont="1" applyFill="1" applyBorder="1" applyAlignment="1" applyProtection="1">
      <alignment horizontal="center" vertical="center"/>
    </xf>
    <xf numFmtId="0" fontId="30" fillId="5" borderId="0" xfId="0" applyFont="1" applyFill="1" applyProtection="1"/>
    <xf numFmtId="0" fontId="2" fillId="4" borderId="0" xfId="0" applyFont="1" applyFill="1" applyProtection="1"/>
    <xf numFmtId="0" fontId="2" fillId="0" borderId="0" xfId="0" applyFont="1" applyProtection="1"/>
    <xf numFmtId="0" fontId="2" fillId="4" borderId="7" xfId="0" applyFont="1" applyFill="1" applyBorder="1" applyProtection="1"/>
    <xf numFmtId="0" fontId="23" fillId="0" borderId="7"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7" xfId="0" applyFont="1" applyBorder="1" applyAlignment="1" applyProtection="1">
      <alignment horizontal="center" vertical="center" wrapText="1"/>
    </xf>
    <xf numFmtId="44" fontId="9" fillId="0" borderId="7" xfId="6" applyFont="1" applyBorder="1" applyAlignment="1" applyProtection="1">
      <alignment horizontal="center" vertical="center" wrapText="1"/>
    </xf>
    <xf numFmtId="0" fontId="23" fillId="0" borderId="0" xfId="0" applyFont="1" applyAlignment="1" applyProtection="1">
      <alignment horizontal="center" vertical="center" wrapText="1"/>
    </xf>
    <xf numFmtId="0" fontId="2" fillId="8" borderId="7" xfId="0" applyFont="1" applyFill="1" applyBorder="1" applyAlignment="1" applyProtection="1">
      <alignment horizontal="center" vertical="center"/>
    </xf>
    <xf numFmtId="0" fontId="36" fillId="4" borderId="0" xfId="0" applyFont="1" applyFill="1" applyAlignment="1" applyProtection="1">
      <alignment horizontal="center"/>
    </xf>
    <xf numFmtId="0" fontId="35" fillId="2" borderId="7" xfId="0" applyFont="1" applyFill="1" applyBorder="1" applyAlignment="1" applyProtection="1">
      <alignment vertical="center" wrapText="1"/>
    </xf>
    <xf numFmtId="0" fontId="46" fillId="5" borderId="0" xfId="0" applyFont="1" applyFill="1" applyProtection="1"/>
    <xf numFmtId="0" fontId="38" fillId="4" borderId="0" xfId="0" applyFont="1" applyFill="1" applyAlignment="1" applyProtection="1">
      <alignment wrapText="1"/>
    </xf>
    <xf numFmtId="0" fontId="14" fillId="4" borderId="0" xfId="0" applyFont="1" applyFill="1" applyProtection="1"/>
    <xf numFmtId="0" fontId="14" fillId="0" borderId="0" xfId="0" applyFont="1" applyProtection="1"/>
    <xf numFmtId="0" fontId="18" fillId="2" borderId="7" xfId="0" applyFont="1" applyFill="1" applyBorder="1" applyAlignment="1" applyProtection="1">
      <alignment vertical="center"/>
    </xf>
    <xf numFmtId="0" fontId="49" fillId="2" borderId="7" xfId="0" applyFont="1" applyFill="1" applyBorder="1" applyAlignment="1" applyProtection="1">
      <alignment vertical="center"/>
    </xf>
    <xf numFmtId="0" fontId="31" fillId="5" borderId="0" xfId="0" applyFont="1" applyFill="1" applyProtection="1"/>
    <xf numFmtId="0" fontId="11" fillId="4" borderId="0" xfId="0" applyFont="1" applyFill="1" applyProtection="1"/>
    <xf numFmtId="0" fontId="11" fillId="0" borderId="0" xfId="0" applyFont="1" applyProtection="1"/>
    <xf numFmtId="0" fontId="14" fillId="4" borderId="0" xfId="0" applyFont="1" applyFill="1" applyAlignment="1" applyProtection="1">
      <alignment wrapText="1"/>
    </xf>
    <xf numFmtId="0" fontId="30" fillId="5" borderId="0" xfId="0" applyFont="1" applyFill="1" applyAlignment="1" applyProtection="1">
      <alignment vertical="center"/>
    </xf>
    <xf numFmtId="0" fontId="2" fillId="4" borderId="0" xfId="0" applyFont="1" applyFill="1" applyAlignment="1" applyProtection="1">
      <alignment vertical="center"/>
    </xf>
    <xf numFmtId="0" fontId="2" fillId="0" borderId="0" xfId="0" applyFont="1" applyAlignment="1" applyProtection="1">
      <alignment vertical="center"/>
    </xf>
    <xf numFmtId="166" fontId="18" fillId="9" borderId="7" xfId="0" applyNumberFormat="1" applyFont="1" applyFill="1" applyBorder="1" applyAlignment="1" applyProtection="1">
      <alignment horizontal="right" vertical="center" wrapText="1"/>
    </xf>
    <xf numFmtId="0" fontId="46" fillId="5" borderId="0" xfId="0" applyFont="1" applyFill="1" applyAlignment="1" applyProtection="1">
      <alignment vertical="center"/>
    </xf>
    <xf numFmtId="0" fontId="14" fillId="4" borderId="0" xfId="0" applyFont="1" applyFill="1" applyAlignment="1" applyProtection="1">
      <alignment vertical="center"/>
    </xf>
    <xf numFmtId="0" fontId="14" fillId="0" borderId="0" xfId="0" applyFont="1" applyAlignment="1" applyProtection="1">
      <alignment vertical="center"/>
    </xf>
    <xf numFmtId="0" fontId="2" fillId="0" borderId="7" xfId="0" applyFont="1" applyBorder="1" applyAlignment="1" applyProtection="1">
      <alignment horizontal="right" vertical="center" wrapText="1"/>
    </xf>
    <xf numFmtId="0" fontId="2" fillId="0" borderId="7" xfId="0" applyFont="1" applyBorder="1" applyAlignment="1" applyProtection="1">
      <alignment horizontal="center" vertical="center" wrapText="1"/>
    </xf>
    <xf numFmtId="166" fontId="4" fillId="9" borderId="7" xfId="0" applyNumberFormat="1" applyFont="1" applyFill="1" applyBorder="1" applyAlignment="1" applyProtection="1">
      <alignment horizontal="right" vertical="center" wrapText="1"/>
    </xf>
    <xf numFmtId="0" fontId="37" fillId="10" borderId="7"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13" fillId="10" borderId="7" xfId="0" applyFont="1" applyFill="1" applyBorder="1" applyAlignment="1" applyProtection="1">
      <alignment horizontal="right" vertical="center"/>
    </xf>
    <xf numFmtId="7" fontId="2" fillId="0" borderId="0" xfId="3" applyNumberFormat="1" applyFont="1" applyAlignment="1" applyProtection="1">
      <alignment wrapText="1"/>
    </xf>
    <xf numFmtId="0" fontId="2" fillId="4" borderId="0" xfId="0" applyFont="1" applyFill="1" applyAlignment="1" applyProtection="1">
      <alignment wrapText="1"/>
    </xf>
    <xf numFmtId="0" fontId="2" fillId="0" borderId="0" xfId="0" applyFont="1" applyAlignment="1" applyProtection="1">
      <alignment wrapText="1"/>
    </xf>
    <xf numFmtId="0" fontId="13" fillId="4" borderId="0" xfId="0" applyFont="1" applyFill="1" applyAlignment="1" applyProtection="1">
      <alignment vertical="center" wrapText="1"/>
    </xf>
    <xf numFmtId="44" fontId="2" fillId="0" borderId="0" xfId="6" applyFont="1" applyProtection="1"/>
    <xf numFmtId="0" fontId="32" fillId="0" borderId="0" xfId="0" applyFont="1" applyAlignment="1" applyProtection="1">
      <alignment vertical="center" wrapText="1"/>
    </xf>
    <xf numFmtId="0" fontId="32" fillId="0" borderId="0" xfId="0" applyFont="1" applyAlignment="1" applyProtection="1">
      <alignment horizontal="left" vertical="center" wrapText="1"/>
    </xf>
    <xf numFmtId="0" fontId="43" fillId="0" borderId="0" xfId="0" applyFont="1" applyProtection="1"/>
    <xf numFmtId="44" fontId="43" fillId="0" borderId="0" xfId="6" applyFont="1" applyAlignment="1" applyProtection="1"/>
    <xf numFmtId="0" fontId="15" fillId="13" borderId="0" xfId="0" applyFont="1" applyFill="1" applyAlignment="1" applyProtection="1">
      <alignment wrapText="1"/>
    </xf>
    <xf numFmtId="0" fontId="45" fillId="0" borderId="0" xfId="0" applyFont="1" applyAlignment="1" applyProtection="1">
      <alignment vertical="center" wrapText="1"/>
    </xf>
    <xf numFmtId="0" fontId="37" fillId="4" borderId="0" xfId="0" applyFont="1" applyFill="1" applyAlignment="1" applyProtection="1">
      <alignment vertical="center" wrapText="1"/>
    </xf>
    <xf numFmtId="0" fontId="13" fillId="4" borderId="0" xfId="0" applyFont="1" applyFill="1" applyAlignment="1" applyProtection="1">
      <alignment horizontal="left" vertical="center" wrapText="1"/>
    </xf>
    <xf numFmtId="166" fontId="37" fillId="4" borderId="0" xfId="1" applyNumberFormat="1" applyFont="1" applyFill="1" applyBorder="1" applyAlignment="1" applyProtection="1">
      <alignment horizontal="right" vertical="center"/>
    </xf>
    <xf numFmtId="0" fontId="37" fillId="4" borderId="0" xfId="0" applyFont="1" applyFill="1" applyAlignment="1" applyProtection="1">
      <alignment vertical="center"/>
    </xf>
    <xf numFmtId="0" fontId="2" fillId="4" borderId="0" xfId="0" applyFont="1" applyFill="1" applyAlignment="1" applyProtection="1">
      <alignment horizontal="right" vertical="center" wrapText="1"/>
    </xf>
    <xf numFmtId="0" fontId="37" fillId="4" borderId="0" xfId="0" applyFont="1" applyFill="1" applyAlignment="1" applyProtection="1">
      <alignment horizontal="right" vertical="center" wrapText="1"/>
    </xf>
    <xf numFmtId="0" fontId="0" fillId="4" borderId="0" xfId="0" applyFill="1" applyAlignment="1" applyProtection="1">
      <alignment horizontal="right" vertical="top"/>
    </xf>
    <xf numFmtId="0" fontId="37" fillId="4" borderId="0" xfId="0" applyFont="1" applyFill="1" applyAlignment="1" applyProtection="1">
      <alignment horizontal="right" vertical="center"/>
    </xf>
    <xf numFmtId="0" fontId="13" fillId="4" borderId="0" xfId="0" applyFont="1" applyFill="1" applyAlignment="1" applyProtection="1">
      <alignment horizontal="right" vertical="center" wrapText="1"/>
    </xf>
    <xf numFmtId="0" fontId="37" fillId="4" borderId="0" xfId="0" applyFont="1" applyFill="1" applyAlignment="1" applyProtection="1">
      <alignment horizontal="left" vertical="center"/>
    </xf>
    <xf numFmtId="10" fontId="2" fillId="3" borderId="7" xfId="3" applyNumberFormat="1" applyFont="1" applyFill="1" applyBorder="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0" fontId="2" fillId="5" borderId="0" xfId="0" applyFont="1" applyFill="1" applyProtection="1"/>
    <xf numFmtId="0" fontId="0" fillId="4" borderId="0" xfId="0" applyFill="1" applyProtection="1"/>
    <xf numFmtId="0" fontId="10" fillId="8" borderId="0" xfId="0" applyFont="1" applyFill="1" applyAlignment="1" applyProtection="1">
      <alignment horizontal="left" vertical="center" wrapText="1"/>
    </xf>
    <xf numFmtId="1" fontId="2" fillId="4" borderId="14" xfId="0" applyNumberFormat="1" applyFont="1" applyFill="1" applyBorder="1" applyAlignment="1" applyProtection="1">
      <alignment horizontal="right" vertical="center"/>
    </xf>
    <xf numFmtId="0" fontId="14" fillId="4" borderId="14" xfId="0" applyFont="1" applyFill="1" applyBorder="1" applyAlignment="1" applyProtection="1">
      <alignment horizontal="right"/>
    </xf>
    <xf numFmtId="0" fontId="8" fillId="4" borderId="14" xfId="0" applyFont="1" applyFill="1" applyBorder="1" applyProtection="1"/>
    <xf numFmtId="44" fontId="2" fillId="4" borderId="14" xfId="6" applyFont="1" applyFill="1" applyBorder="1" applyProtection="1"/>
    <xf numFmtId="0" fontId="2" fillId="4" borderId="0" xfId="0" applyFont="1" applyFill="1" applyAlignment="1" applyProtection="1">
      <alignment horizontal="center"/>
    </xf>
    <xf numFmtId="0" fontId="23" fillId="0" borderId="7" xfId="0" applyFont="1" applyBorder="1" applyAlignment="1" applyProtection="1">
      <alignment horizontal="right" vertical="center"/>
    </xf>
    <xf numFmtId="0" fontId="0" fillId="4" borderId="0" xfId="0" applyFill="1" applyAlignment="1" applyProtection="1">
      <alignment horizontal="center" vertical="center" wrapText="1"/>
    </xf>
    <xf numFmtId="0" fontId="53" fillId="2" borderId="7" xfId="0" applyFont="1" applyFill="1" applyBorder="1" applyAlignment="1">
      <alignment horizontal="left" vertical="center" wrapText="1"/>
    </xf>
    <xf numFmtId="0" fontId="53" fillId="2" borderId="7" xfId="0" applyFont="1" applyFill="1" applyBorder="1" applyAlignment="1" applyProtection="1">
      <alignment vertical="center" wrapText="1"/>
    </xf>
    <xf numFmtId="0" fontId="49" fillId="2" borderId="7" xfId="0" applyFont="1" applyFill="1" applyBorder="1" applyAlignment="1" applyProtection="1">
      <alignment vertical="center" wrapText="1"/>
    </xf>
    <xf numFmtId="0" fontId="10" fillId="8" borderId="4"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8" xfId="0" applyFont="1" applyFill="1" applyBorder="1" applyAlignment="1">
      <alignment horizontal="left" vertical="center" wrapText="1"/>
    </xf>
    <xf numFmtId="14" fontId="10" fillId="3" borderId="4" xfId="0" applyNumberFormat="1" applyFont="1" applyFill="1" applyBorder="1" applyAlignment="1" applyProtection="1">
      <alignment horizontal="left" vertical="center"/>
      <protection locked="0"/>
    </xf>
    <xf numFmtId="14" fontId="10" fillId="3" borderId="2" xfId="0" applyNumberFormat="1" applyFont="1" applyFill="1" applyBorder="1" applyAlignment="1" applyProtection="1">
      <alignment horizontal="left" vertical="center"/>
      <protection locked="0"/>
    </xf>
    <xf numFmtId="14" fontId="10" fillId="3" borderId="8" xfId="0" applyNumberFormat="1" applyFont="1" applyFill="1" applyBorder="1" applyAlignment="1" applyProtection="1">
      <alignment horizontal="left" vertical="center"/>
      <protection locked="0"/>
    </xf>
    <xf numFmtId="0" fontId="26" fillId="4" borderId="0" xfId="0" applyFont="1" applyFill="1" applyAlignment="1">
      <alignment horizontal="left" vertical="center"/>
    </xf>
    <xf numFmtId="0" fontId="10" fillId="3" borderId="4"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10" fillId="3" borderId="22"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left" vertical="center" wrapText="1"/>
      <protection locked="0"/>
    </xf>
    <xf numFmtId="0" fontId="16" fillId="7" borderId="2" xfId="0" applyFont="1" applyFill="1" applyBorder="1" applyAlignment="1">
      <alignment horizontal="left" vertical="center" wrapText="1"/>
    </xf>
    <xf numFmtId="0" fontId="16" fillId="7" borderId="8" xfId="0" applyFont="1" applyFill="1" applyBorder="1" applyAlignment="1">
      <alignment horizontal="left" vertical="center" wrapText="1"/>
    </xf>
    <xf numFmtId="9" fontId="10" fillId="3" borderId="2" xfId="3" applyFont="1" applyFill="1" applyBorder="1" applyAlignment="1" applyProtection="1">
      <alignment horizontal="left" vertical="center" wrapText="1"/>
      <protection locked="0"/>
    </xf>
    <xf numFmtId="9" fontId="10" fillId="3" borderId="8" xfId="3" applyFont="1" applyFill="1" applyBorder="1" applyAlignment="1" applyProtection="1">
      <alignment horizontal="left" vertical="center" wrapText="1"/>
      <protection locked="0"/>
    </xf>
    <xf numFmtId="10" fontId="10" fillId="3" borderId="4" xfId="3" applyNumberFormat="1" applyFont="1" applyFill="1" applyBorder="1" applyAlignment="1" applyProtection="1">
      <alignment horizontal="left" vertical="center" wrapText="1"/>
      <protection locked="0"/>
    </xf>
    <xf numFmtId="10" fontId="10" fillId="3" borderId="2" xfId="3" applyNumberFormat="1" applyFont="1" applyFill="1" applyBorder="1" applyAlignment="1" applyProtection="1">
      <alignment horizontal="left" vertical="center" wrapText="1"/>
      <protection locked="0"/>
    </xf>
    <xf numFmtId="10" fontId="10" fillId="3" borderId="8" xfId="3" applyNumberFormat="1" applyFont="1" applyFill="1" applyBorder="1" applyAlignment="1" applyProtection="1">
      <alignment horizontal="left" vertical="center" wrapText="1"/>
      <protection locked="0"/>
    </xf>
    <xf numFmtId="0" fontId="10" fillId="3" borderId="2" xfId="3" applyNumberFormat="1" applyFont="1" applyFill="1" applyBorder="1" applyAlignment="1" applyProtection="1">
      <alignment horizontal="left" vertical="center" wrapText="1"/>
      <protection locked="0"/>
    </xf>
    <xf numFmtId="0" fontId="10" fillId="3" borderId="8" xfId="3" applyNumberFormat="1" applyFont="1" applyFill="1" applyBorder="1" applyAlignment="1" applyProtection="1">
      <alignment horizontal="left" vertical="center" wrapText="1"/>
      <protection locked="0"/>
    </xf>
    <xf numFmtId="167" fontId="2" fillId="4" borderId="11" xfId="6" applyNumberFormat="1" applyFont="1" applyFill="1" applyBorder="1" applyAlignment="1" applyProtection="1">
      <alignment horizontal="center" vertical="center"/>
      <protection locked="0"/>
    </xf>
    <xf numFmtId="167" fontId="2" fillId="4" borderId="19" xfId="6" applyNumberFormat="1" applyFont="1" applyFill="1" applyBorder="1" applyAlignment="1" applyProtection="1">
      <alignment horizontal="center" vertical="center"/>
      <protection locked="0"/>
    </xf>
    <xf numFmtId="167" fontId="2" fillId="4" borderId="20" xfId="6" applyNumberFormat="1" applyFont="1" applyFill="1" applyBorder="1" applyAlignment="1" applyProtection="1">
      <alignment horizontal="center" vertical="center"/>
      <protection locked="0"/>
    </xf>
    <xf numFmtId="0" fontId="49" fillId="10" borderId="11" xfId="0" applyFont="1" applyFill="1" applyBorder="1" applyAlignment="1">
      <alignment horizontal="left" vertical="center"/>
    </xf>
    <xf numFmtId="0" fontId="49" fillId="10" borderId="19" xfId="0" applyFont="1" applyFill="1" applyBorder="1" applyAlignment="1">
      <alignment horizontal="left" vertical="center"/>
    </xf>
    <xf numFmtId="0" fontId="49" fillId="10" borderId="20" xfId="0" applyFont="1" applyFill="1" applyBorder="1" applyAlignment="1">
      <alignment horizontal="left" vertical="center"/>
    </xf>
    <xf numFmtId="2" fontId="2" fillId="3" borderId="11" xfId="0" applyNumberFormat="1" applyFont="1" applyFill="1" applyBorder="1" applyAlignment="1" applyProtection="1">
      <alignment horizontal="center" vertical="center"/>
      <protection locked="0"/>
    </xf>
    <xf numFmtId="2" fontId="2" fillId="3" borderId="19" xfId="0" applyNumberFormat="1" applyFont="1" applyFill="1" applyBorder="1" applyAlignment="1" applyProtection="1">
      <alignment horizontal="center" vertical="center"/>
      <protection locked="0"/>
    </xf>
    <xf numFmtId="2" fontId="2" fillId="3" borderId="20" xfId="0" applyNumberFormat="1" applyFont="1" applyFill="1" applyBorder="1" applyAlignment="1" applyProtection="1">
      <alignment horizontal="center" vertical="center"/>
      <protection locked="0"/>
    </xf>
    <xf numFmtId="0" fontId="48" fillId="2" borderId="11" xfId="0" applyFont="1" applyFill="1" applyBorder="1" applyAlignment="1">
      <alignment horizontal="left" vertical="center" wrapText="1"/>
    </xf>
    <xf numFmtId="0" fontId="48" fillId="2" borderId="19" xfId="0" applyFont="1" applyFill="1" applyBorder="1" applyAlignment="1">
      <alignment horizontal="left" vertical="center"/>
    </xf>
    <xf numFmtId="0" fontId="48" fillId="2" borderId="20" xfId="0" applyFont="1" applyFill="1" applyBorder="1" applyAlignment="1">
      <alignment horizontal="left" vertical="center"/>
    </xf>
    <xf numFmtId="0" fontId="2" fillId="3" borderId="11"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9" fillId="4" borderId="7" xfId="0" applyFont="1" applyFill="1" applyBorder="1" applyAlignment="1" applyProtection="1">
      <alignment horizontal="left" vertical="center" wrapText="1"/>
    </xf>
    <xf numFmtId="0" fontId="48" fillId="2" borderId="7" xfId="0" applyFont="1" applyFill="1" applyBorder="1" applyAlignment="1">
      <alignment horizontal="left" vertical="center" wrapText="1"/>
    </xf>
    <xf numFmtId="0" fontId="44" fillId="12" borderId="0" xfId="0" applyFont="1" applyFill="1" applyAlignment="1">
      <alignment horizontal="left" vertical="center" wrapText="1"/>
    </xf>
    <xf numFmtId="0" fontId="41" fillId="0" borderId="0" xfId="0" applyFont="1" applyAlignment="1">
      <alignment horizontal="left" vertical="center" wrapText="1"/>
    </xf>
    <xf numFmtId="0" fontId="2" fillId="3" borderId="11"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167" fontId="5" fillId="10" borderId="7" xfId="6" applyNumberFormat="1" applyFont="1" applyFill="1" applyBorder="1" applyAlignment="1">
      <alignment horizontal="left" vertical="center"/>
    </xf>
    <xf numFmtId="44" fontId="5" fillId="10" borderId="7" xfId="6" applyFont="1" applyFill="1" applyBorder="1" applyAlignment="1">
      <alignment horizontal="left" vertical="center"/>
    </xf>
    <xf numFmtId="0" fontId="8" fillId="0" borderId="0" xfId="0" applyFont="1" applyAlignment="1">
      <alignment horizontal="left" vertical="center" wrapText="1"/>
    </xf>
    <xf numFmtId="0" fontId="51" fillId="10" borderId="7" xfId="0" applyFont="1" applyFill="1" applyBorder="1" applyAlignment="1">
      <alignment horizontal="left" vertical="center"/>
    </xf>
    <xf numFmtId="9" fontId="2" fillId="9" borderId="11" xfId="3" applyFont="1" applyFill="1" applyBorder="1" applyAlignment="1" applyProtection="1">
      <alignment horizontal="center" vertical="center"/>
    </xf>
    <xf numFmtId="9" fontId="2" fillId="9" borderId="19" xfId="3" applyFont="1" applyFill="1" applyBorder="1" applyAlignment="1" applyProtection="1">
      <alignment horizontal="center" vertical="center"/>
    </xf>
    <xf numFmtId="9" fontId="2" fillId="9" borderId="20" xfId="3" applyFont="1" applyFill="1" applyBorder="1" applyAlignment="1" applyProtection="1">
      <alignment horizontal="center" vertical="center"/>
    </xf>
    <xf numFmtId="0" fontId="49" fillId="10" borderId="11" xfId="0" applyFont="1" applyFill="1" applyBorder="1" applyAlignment="1">
      <alignment horizontal="left" vertical="center" wrapText="1"/>
    </xf>
    <xf numFmtId="0" fontId="49" fillId="10" borderId="19" xfId="0" applyFont="1" applyFill="1" applyBorder="1" applyAlignment="1">
      <alignment horizontal="left" vertical="center" wrapText="1"/>
    </xf>
    <xf numFmtId="0" fontId="49" fillId="10" borderId="20" xfId="0" applyFont="1" applyFill="1" applyBorder="1" applyAlignment="1">
      <alignment horizontal="left" vertical="center" wrapText="1"/>
    </xf>
    <xf numFmtId="166" fontId="49" fillId="10" borderId="7" xfId="1" applyNumberFormat="1" applyFont="1" applyFill="1" applyBorder="1" applyAlignment="1" applyProtection="1">
      <alignment horizontal="left" vertical="center"/>
    </xf>
    <xf numFmtId="0" fontId="16" fillId="11" borderId="0" xfId="0" applyFont="1" applyFill="1" applyAlignment="1" applyProtection="1">
      <alignment horizontal="left" vertical="top" wrapText="1"/>
    </xf>
    <xf numFmtId="0" fontId="10" fillId="8" borderId="0" xfId="0" applyFont="1" applyFill="1" applyAlignment="1" applyProtection="1">
      <alignment horizontal="left" vertical="center" wrapText="1"/>
    </xf>
    <xf numFmtId="0" fontId="9" fillId="0" borderId="0" xfId="0" applyFont="1" applyAlignment="1">
      <alignment horizontal="left" vertical="center" wrapText="1"/>
    </xf>
    <xf numFmtId="164" fontId="2" fillId="8" borderId="7" xfId="0" applyNumberFormat="1" applyFont="1" applyFill="1" applyBorder="1" applyAlignment="1">
      <alignment horizontal="center" vertical="center" wrapText="1"/>
    </xf>
    <xf numFmtId="164" fontId="2" fillId="8" borderId="11" xfId="0" applyNumberFormat="1" applyFont="1" applyFill="1" applyBorder="1" applyAlignment="1">
      <alignment horizontal="center" vertical="center" wrapText="1"/>
    </xf>
    <xf numFmtId="166" fontId="55" fillId="9" borderId="7" xfId="0" quotePrefix="1" applyNumberFormat="1" applyFont="1" applyFill="1" applyBorder="1" applyAlignment="1">
      <alignment horizontal="center" vertical="top" wrapText="1"/>
    </xf>
    <xf numFmtId="0" fontId="21" fillId="2" borderId="7" xfId="0" applyFont="1" applyFill="1" applyBorder="1" applyAlignment="1">
      <alignment horizontal="left" vertical="center" wrapText="1"/>
    </xf>
    <xf numFmtId="0" fontId="2" fillId="8" borderId="7" xfId="0" applyFont="1" applyFill="1" applyBorder="1" applyAlignment="1">
      <alignment horizontal="center" vertical="center"/>
    </xf>
    <xf numFmtId="2" fontId="2" fillId="3" borderId="11" xfId="0" applyNumberFormat="1" applyFont="1" applyFill="1" applyBorder="1" applyAlignment="1" applyProtection="1">
      <alignment horizontal="center"/>
      <protection locked="0"/>
    </xf>
    <xf numFmtId="2" fontId="2" fillId="3" borderId="19" xfId="0" applyNumberFormat="1" applyFont="1" applyFill="1" applyBorder="1" applyAlignment="1" applyProtection="1">
      <alignment horizontal="center"/>
      <protection locked="0"/>
    </xf>
    <xf numFmtId="2" fontId="2" fillId="3" borderId="20" xfId="0" applyNumberFormat="1" applyFont="1" applyFill="1" applyBorder="1" applyAlignment="1" applyProtection="1">
      <alignment horizontal="center"/>
      <protection locked="0"/>
    </xf>
    <xf numFmtId="0" fontId="35" fillId="10" borderId="11" xfId="0" applyFont="1" applyFill="1" applyBorder="1" applyAlignment="1" applyProtection="1">
      <alignment horizontal="left" vertical="center" wrapText="1"/>
    </xf>
    <xf numFmtId="0" fontId="35" fillId="10" borderId="19" xfId="0" applyFont="1" applyFill="1" applyBorder="1" applyAlignment="1" applyProtection="1">
      <alignment horizontal="left" vertical="center" wrapText="1"/>
    </xf>
    <xf numFmtId="0" fontId="35" fillId="10" borderId="20" xfId="0" applyFont="1" applyFill="1" applyBorder="1" applyAlignment="1" applyProtection="1">
      <alignment horizontal="left" vertical="center" wrapText="1"/>
    </xf>
    <xf numFmtId="0" fontId="33" fillId="10" borderId="11" xfId="0" applyFont="1" applyFill="1" applyBorder="1" applyAlignment="1" applyProtection="1">
      <alignment horizontal="left" vertical="center"/>
    </xf>
    <xf numFmtId="0" fontId="33" fillId="10" borderId="19" xfId="0" applyFont="1" applyFill="1" applyBorder="1" applyAlignment="1" applyProtection="1">
      <alignment horizontal="left" vertical="center"/>
    </xf>
    <xf numFmtId="0" fontId="33" fillId="10" borderId="20" xfId="0" applyFont="1" applyFill="1" applyBorder="1" applyAlignment="1" applyProtection="1">
      <alignment horizontal="left" vertical="center"/>
    </xf>
    <xf numFmtId="10" fontId="2" fillId="3" borderId="11" xfId="0" applyNumberFormat="1" applyFont="1" applyFill="1" applyBorder="1" applyAlignment="1" applyProtection="1">
      <alignment horizontal="center" vertical="center"/>
      <protection locked="0"/>
    </xf>
    <xf numFmtId="10" fontId="2" fillId="3" borderId="19" xfId="0" applyNumberFormat="1" applyFont="1" applyFill="1" applyBorder="1" applyAlignment="1" applyProtection="1">
      <alignment horizontal="center" vertical="center"/>
      <protection locked="0"/>
    </xf>
    <xf numFmtId="10" fontId="2" fillId="3" borderId="20" xfId="0" applyNumberFormat="1" applyFont="1" applyFill="1" applyBorder="1" applyAlignment="1" applyProtection="1">
      <alignment horizontal="center" vertical="center"/>
      <protection locked="0"/>
    </xf>
    <xf numFmtId="166" fontId="18" fillId="10" borderId="11" xfId="1" applyNumberFormat="1" applyFont="1" applyFill="1" applyBorder="1" applyAlignment="1" applyProtection="1">
      <alignment horizontal="left" vertical="center"/>
    </xf>
    <xf numFmtId="166" fontId="18" fillId="10" borderId="19" xfId="1" applyNumberFormat="1" applyFont="1" applyFill="1" applyBorder="1" applyAlignment="1" applyProtection="1">
      <alignment horizontal="left" vertical="center"/>
    </xf>
    <xf numFmtId="166" fontId="18" fillId="10" borderId="20" xfId="1" applyNumberFormat="1" applyFont="1" applyFill="1" applyBorder="1" applyAlignment="1" applyProtection="1">
      <alignment horizontal="left" vertical="center"/>
    </xf>
    <xf numFmtId="0" fontId="2" fillId="3" borderId="11" xfId="0" applyFont="1" applyFill="1" applyBorder="1" applyAlignment="1" applyProtection="1">
      <alignment horizontal="center"/>
      <protection locked="0"/>
    </xf>
    <xf numFmtId="0" fontId="2" fillId="3" borderId="19" xfId="0" applyFont="1" applyFill="1" applyBorder="1" applyAlignment="1" applyProtection="1">
      <alignment horizontal="center"/>
      <protection locked="0"/>
    </xf>
    <xf numFmtId="0" fontId="2" fillId="3" borderId="20" xfId="0" applyFont="1" applyFill="1" applyBorder="1" applyAlignment="1" applyProtection="1">
      <alignment horizontal="center"/>
      <protection locked="0"/>
    </xf>
    <xf numFmtId="2" fontId="2" fillId="3" borderId="11" xfId="0" applyNumberFormat="1" applyFont="1" applyFill="1" applyBorder="1" applyAlignment="1" applyProtection="1">
      <alignment horizontal="center" vertical="top"/>
      <protection locked="0"/>
    </xf>
    <xf numFmtId="2" fontId="2" fillId="3" borderId="19" xfId="0" applyNumberFormat="1" applyFont="1" applyFill="1" applyBorder="1" applyAlignment="1" applyProtection="1">
      <alignment horizontal="center" vertical="top"/>
      <protection locked="0"/>
    </xf>
    <xf numFmtId="2" fontId="2" fillId="3" borderId="20" xfId="0" applyNumberFormat="1" applyFont="1" applyFill="1" applyBorder="1" applyAlignment="1" applyProtection="1">
      <alignment horizontal="center" vertical="top"/>
      <protection locked="0"/>
    </xf>
    <xf numFmtId="0" fontId="21" fillId="2" borderId="7"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protection locked="0"/>
    </xf>
    <xf numFmtId="164" fontId="2" fillId="8" borderId="7" xfId="0" applyNumberFormat="1" applyFont="1" applyFill="1" applyBorder="1" applyAlignment="1" applyProtection="1">
      <alignment horizontal="center" vertical="center" wrapText="1"/>
    </xf>
    <xf numFmtId="0" fontId="2" fillId="8" borderId="7" xfId="0" applyFont="1" applyFill="1" applyBorder="1" applyAlignment="1" applyProtection="1">
      <alignment horizontal="center" vertical="center"/>
    </xf>
    <xf numFmtId="0" fontId="41" fillId="0" borderId="0" xfId="0" applyFont="1" applyAlignment="1" applyProtection="1">
      <alignment vertical="center" wrapText="1"/>
    </xf>
    <xf numFmtId="0" fontId="44" fillId="12" borderId="0" xfId="0" applyFont="1" applyFill="1" applyAlignment="1" applyProtection="1">
      <alignment vertical="center" wrapText="1"/>
    </xf>
    <xf numFmtId="0" fontId="9" fillId="0" borderId="0" xfId="0" applyFont="1" applyAlignment="1" applyProtection="1">
      <alignment vertical="center" wrapText="1"/>
    </xf>
    <xf numFmtId="0" fontId="8" fillId="0" borderId="0" xfId="0" applyFont="1" applyAlignment="1" applyProtection="1">
      <alignment horizontal="left" vertical="center" wrapText="1"/>
    </xf>
    <xf numFmtId="166" fontId="55" fillId="9" borderId="7" xfId="0" quotePrefix="1" applyNumberFormat="1" applyFont="1" applyFill="1" applyBorder="1" applyAlignment="1" applyProtection="1">
      <alignment horizontal="center" vertical="top" wrapText="1"/>
    </xf>
    <xf numFmtId="0" fontId="48" fillId="2" borderId="7"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48" fillId="2" borderId="19" xfId="0" applyFont="1" applyFill="1" applyBorder="1" applyAlignment="1" applyProtection="1">
      <alignment horizontal="left" vertical="center"/>
    </xf>
    <xf numFmtId="0" fontId="48" fillId="2" borderId="20"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4" borderId="20" xfId="0" applyFont="1" applyFill="1" applyBorder="1" applyAlignment="1" applyProtection="1">
      <alignment horizontal="left" vertical="center"/>
    </xf>
    <xf numFmtId="0" fontId="0" fillId="0" borderId="11"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1" fillId="2" borderId="7" xfId="0" applyFont="1" applyFill="1" applyBorder="1" applyAlignment="1">
      <alignment horizontal="right" vertical="center" wrapText="1"/>
    </xf>
    <xf numFmtId="1" fontId="2" fillId="3" borderId="1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66" fontId="18" fillId="10" borderId="7" xfId="1" applyNumberFormat="1" applyFont="1" applyFill="1" applyBorder="1" applyAlignment="1" applyProtection="1">
      <alignment horizontal="left" vertical="center"/>
    </xf>
    <xf numFmtId="0" fontId="13" fillId="3" borderId="11"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21" fillId="2" borderId="7" xfId="0" applyFont="1" applyFill="1" applyBorder="1" applyAlignment="1">
      <alignment horizontal="right" wrapText="1"/>
    </xf>
    <xf numFmtId="1" fontId="2" fillId="3" borderId="11" xfId="0" applyNumberFormat="1" applyFont="1" applyFill="1" applyBorder="1" applyAlignment="1" applyProtection="1">
      <alignment horizontal="center"/>
      <protection locked="0"/>
    </xf>
    <xf numFmtId="1" fontId="2" fillId="3" borderId="19" xfId="0" applyNumberFormat="1" applyFont="1" applyFill="1" applyBorder="1" applyAlignment="1" applyProtection="1">
      <alignment horizontal="center"/>
      <protection locked="0"/>
    </xf>
    <xf numFmtId="1" fontId="2" fillId="3" borderId="20" xfId="0" applyNumberFormat="1" applyFont="1" applyFill="1" applyBorder="1" applyAlignment="1" applyProtection="1">
      <alignment horizontal="center"/>
      <protection locked="0"/>
    </xf>
    <xf numFmtId="0" fontId="9" fillId="4" borderId="7" xfId="0" applyFont="1" applyFill="1" applyBorder="1" applyAlignment="1">
      <alignment horizontal="left" vertical="center" wrapText="1"/>
    </xf>
    <xf numFmtId="0" fontId="1" fillId="4" borderId="12" xfId="5" applyFont="1" applyFill="1" applyBorder="1" applyAlignment="1">
      <alignment horizontal="left" vertical="center" wrapText="1"/>
    </xf>
    <xf numFmtId="0" fontId="1" fillId="4" borderId="18" xfId="5" applyFont="1" applyFill="1" applyBorder="1" applyAlignment="1">
      <alignment horizontal="left" vertical="center" wrapText="1"/>
    </xf>
    <xf numFmtId="0" fontId="1" fillId="4" borderId="14" xfId="5" applyFont="1" applyFill="1" applyBorder="1" applyAlignment="1">
      <alignment horizontal="left" vertical="center" wrapText="1"/>
    </xf>
    <xf numFmtId="0" fontId="1" fillId="0" borderId="12" xfId="5" applyFont="1" applyBorder="1" applyAlignment="1">
      <alignment horizontal="left" vertical="center" wrapText="1"/>
    </xf>
    <xf numFmtId="0" fontId="1" fillId="0" borderId="18" xfId="0" applyFont="1" applyBorder="1" applyAlignment="1">
      <alignment horizontal="left" vertical="center" wrapText="1"/>
    </xf>
    <xf numFmtId="0" fontId="1" fillId="0" borderId="14" xfId="0" applyFont="1" applyBorder="1" applyAlignment="1">
      <alignment horizontal="left" vertical="center" wrapText="1"/>
    </xf>
    <xf numFmtId="0" fontId="40" fillId="4" borderId="12" xfId="5" applyFont="1" applyFill="1" applyBorder="1" applyAlignment="1">
      <alignment horizontal="left" vertical="center" wrapText="1"/>
    </xf>
    <xf numFmtId="0" fontId="19" fillId="4" borderId="18" xfId="5" applyFill="1" applyBorder="1" applyAlignment="1">
      <alignment horizontal="left" vertical="center" wrapText="1"/>
    </xf>
    <xf numFmtId="0" fontId="19" fillId="4" borderId="14" xfId="5" applyFill="1" applyBorder="1" applyAlignment="1">
      <alignment horizontal="left" vertical="center" wrapText="1"/>
    </xf>
    <xf numFmtId="0" fontId="1" fillId="0" borderId="18" xfId="5" applyFont="1" applyBorder="1" applyAlignment="1">
      <alignment horizontal="left" vertical="center" wrapText="1"/>
    </xf>
    <xf numFmtId="0" fontId="1" fillId="0" borderId="14" xfId="5" applyFont="1" applyBorder="1" applyAlignment="1">
      <alignment horizontal="left" vertical="center" wrapText="1"/>
    </xf>
    <xf numFmtId="0" fontId="19" fillId="0" borderId="12" xfId="5" applyFont="1" applyBorder="1" applyAlignment="1">
      <alignment horizontal="left" vertical="center" wrapText="1"/>
    </xf>
    <xf numFmtId="0" fontId="19" fillId="0" borderId="18" xfId="5" applyFont="1" applyBorder="1" applyAlignment="1">
      <alignment horizontal="left" vertical="center" wrapText="1"/>
    </xf>
    <xf numFmtId="0" fontId="19" fillId="0" borderId="14" xfId="5" applyFont="1" applyBorder="1" applyAlignment="1">
      <alignment horizontal="left" vertical="center" wrapText="1"/>
    </xf>
    <xf numFmtId="0" fontId="19" fillId="0" borderId="12" xfId="5" applyBorder="1" applyAlignment="1">
      <alignment horizontal="left" vertical="center" wrapText="1"/>
    </xf>
    <xf numFmtId="0" fontId="19" fillId="0" borderId="18" xfId="5" applyBorder="1" applyAlignment="1">
      <alignment horizontal="left" vertical="center" wrapText="1"/>
    </xf>
    <xf numFmtId="0" fontId="19" fillId="0" borderId="14" xfId="5" applyBorder="1" applyAlignment="1">
      <alignment horizontal="left" vertical="center" wrapText="1"/>
    </xf>
    <xf numFmtId="0" fontId="19" fillId="0" borderId="16" xfId="5" applyBorder="1" applyAlignment="1">
      <alignment horizontal="left" vertical="center" wrapText="1"/>
    </xf>
    <xf numFmtId="0" fontId="19" fillId="0" borderId="15" xfId="5" applyBorder="1" applyAlignment="1">
      <alignment horizontal="left" vertical="center" wrapText="1"/>
    </xf>
    <xf numFmtId="0" fontId="19" fillId="0" borderId="17" xfId="5" applyBorder="1" applyAlignment="1">
      <alignment horizontal="left" vertical="center" wrapText="1"/>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5" fillId="10" borderId="11" xfId="0" applyFont="1" applyFill="1" applyBorder="1" applyAlignment="1">
      <alignment horizontal="left" vertical="center" wrapText="1"/>
    </xf>
    <xf numFmtId="0" fontId="35" fillId="10" borderId="19" xfId="0" applyFont="1" applyFill="1" applyBorder="1" applyAlignment="1">
      <alignment horizontal="left" vertical="center" wrapText="1"/>
    </xf>
    <xf numFmtId="0" fontId="35" fillId="10" borderId="20" xfId="0" applyFont="1" applyFill="1" applyBorder="1" applyAlignment="1">
      <alignment horizontal="left" vertical="center" wrapText="1"/>
    </xf>
    <xf numFmtId="0" fontId="33" fillId="10" borderId="11" xfId="0" applyFont="1" applyFill="1" applyBorder="1" applyAlignment="1">
      <alignment horizontal="left" vertical="center"/>
    </xf>
    <xf numFmtId="0" fontId="33" fillId="10" borderId="19" xfId="0" applyFont="1" applyFill="1" applyBorder="1" applyAlignment="1">
      <alignment horizontal="left" vertical="center"/>
    </xf>
    <xf numFmtId="0" fontId="33" fillId="10" borderId="20" xfId="0" applyFont="1" applyFill="1" applyBorder="1" applyAlignment="1">
      <alignment horizontal="left" vertical="center"/>
    </xf>
    <xf numFmtId="0" fontId="3" fillId="2" borderId="11"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10" fontId="2" fillId="9" borderId="19" xfId="3" applyNumberFormat="1" applyFont="1" applyFill="1" applyBorder="1" applyAlignment="1" applyProtection="1">
      <alignment horizontal="center" vertical="center"/>
    </xf>
    <xf numFmtId="10" fontId="2" fillId="9" borderId="20" xfId="3" applyNumberFormat="1" applyFont="1" applyFill="1" applyBorder="1" applyAlignment="1" applyProtection="1">
      <alignment horizontal="center" vertical="center"/>
    </xf>
    <xf numFmtId="0" fontId="33" fillId="10" borderId="7" xfId="0" applyFont="1" applyFill="1" applyBorder="1" applyAlignment="1">
      <alignment horizontal="left" vertical="center"/>
    </xf>
    <xf numFmtId="0" fontId="5" fillId="10" borderId="7" xfId="0" applyFont="1" applyFill="1" applyBorder="1" applyAlignment="1">
      <alignment horizontal="left" vertical="center"/>
    </xf>
    <xf numFmtId="44" fontId="6" fillId="10" borderId="7" xfId="1" applyNumberFormat="1" applyFont="1" applyFill="1" applyBorder="1" applyAlignment="1" applyProtection="1">
      <alignment horizontal="center" vertical="center"/>
    </xf>
    <xf numFmtId="7" fontId="6" fillId="10" borderId="7" xfId="1" applyNumberFormat="1" applyFont="1" applyFill="1" applyBorder="1" applyAlignment="1" applyProtection="1">
      <alignment horizontal="center" vertical="center"/>
    </xf>
    <xf numFmtId="0" fontId="44" fillId="12" borderId="0" xfId="0" applyFont="1" applyFill="1" applyAlignment="1">
      <alignment horizontal="left" wrapText="1"/>
    </xf>
    <xf numFmtId="0" fontId="41" fillId="0" borderId="0" xfId="0" applyFont="1" applyAlignment="1">
      <alignment horizontal="center" vertical="center" wrapText="1"/>
    </xf>
  </cellXfs>
  <cellStyles count="7">
    <cellStyle name="Komma" xfId="1" builtinId="3"/>
    <cellStyle name="Komma 2" xfId="2" xr:uid="{00000000-0005-0000-0000-000001000000}"/>
    <cellStyle name="Prozent" xfId="3" builtinId="5"/>
    <cellStyle name="Prozent 2" xfId="4" xr:uid="{00000000-0005-0000-0000-000004000000}"/>
    <cellStyle name="Standard" xfId="0" builtinId="0"/>
    <cellStyle name="Standard 2" xfId="5" xr:uid="{00000000-0005-0000-0000-000006000000}"/>
    <cellStyle name="Währung" xfId="6" builtinId="4"/>
  </cellStyles>
  <dxfs count="185">
    <dxf>
      <fill>
        <patternFill>
          <bgColor rgb="FFFFFF00"/>
        </patternFill>
      </fill>
    </dxf>
    <dxf>
      <fill>
        <patternFill>
          <bgColor rgb="FFFFFF00"/>
        </patternFill>
      </fill>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rgb="FFFF0000"/>
      </font>
    </dxf>
    <dxf>
      <fill>
        <patternFill>
          <bgColor rgb="FFFFC7CE"/>
        </patternFill>
      </fill>
    </dxf>
    <dxf>
      <font>
        <color theme="0"/>
      </font>
      <fill>
        <patternFill patternType="solid">
          <bgColor theme="0"/>
        </patternFill>
      </fill>
    </dxf>
    <dxf>
      <font>
        <color rgb="FFFF0000"/>
      </font>
    </dxf>
    <dxf>
      <fill>
        <patternFill>
          <bgColor rgb="FFFFFF00"/>
        </patternFill>
      </fill>
    </dxf>
    <dxf>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rgb="FFFF0000"/>
      </font>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theme="0"/>
      </font>
      <fill>
        <patternFill patternType="solid">
          <bgColor theme="0"/>
        </patternFill>
      </fill>
    </dxf>
    <dxf>
      <border>
        <left style="thin">
          <color indexed="64"/>
        </left>
        <right style="thin">
          <color indexed="64"/>
        </right>
        <top style="thin">
          <color indexed="64"/>
        </top>
        <bottom style="thin">
          <color indexed="64"/>
        </bottom>
      </border>
    </dxf>
    <dxf>
      <font>
        <color rgb="FFFF0000"/>
      </font>
    </dxf>
    <dxf>
      <border>
        <left style="thin">
          <color indexed="64"/>
        </left>
        <right style="thin">
          <color indexed="64"/>
        </right>
        <top style="thin">
          <color indexed="64"/>
        </top>
        <bottom style="thin">
          <color indexed="64"/>
        </bottom>
      </border>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theme="0"/>
      </font>
      <fill>
        <patternFill>
          <fgColor theme="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border>
        <left style="thin">
          <color indexed="64"/>
        </left>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iz.de/en/workingwithgiz/34529.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giz.de/en/workingwithgiz/34529.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iz.de/en/workingwithgiz/34529.html" TargetMode="External"/></Relationships>
</file>

<file path=xl/drawings/drawing1.xml><?xml version="1.0" encoding="utf-8"?>
<xdr:wsDr xmlns:xdr="http://schemas.openxmlformats.org/drawingml/2006/spreadsheetDrawing" xmlns:a="http://schemas.openxmlformats.org/drawingml/2006/main">
  <xdr:twoCellAnchor>
    <xdr:from>
      <xdr:col>1</xdr:col>
      <xdr:colOff>1066800</xdr:colOff>
      <xdr:row>5</xdr:row>
      <xdr:rowOff>3552825</xdr:rowOff>
    </xdr:from>
    <xdr:to>
      <xdr:col>1</xdr:col>
      <xdr:colOff>3838575</xdr:colOff>
      <xdr:row>5</xdr:row>
      <xdr:rowOff>3733800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53D7D6C8-FFA5-426D-BFAA-5C5336F75E4E}"/>
            </a:ext>
          </a:extLst>
        </xdr:cNvPr>
        <xdr:cNvSpPr/>
      </xdr:nvSpPr>
      <xdr:spPr>
        <a:xfrm>
          <a:off x="1581150" y="6819900"/>
          <a:ext cx="2771775"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1047750</xdr:colOff>
      <xdr:row>4</xdr:row>
      <xdr:rowOff>3343275</xdr:rowOff>
    </xdr:from>
    <xdr:to>
      <xdr:col>1</xdr:col>
      <xdr:colOff>3848100</xdr:colOff>
      <xdr:row>4</xdr:row>
      <xdr:rowOff>3524250</xdr:rowOff>
    </xdr:to>
    <xdr:sp macro="" textlink="">
      <xdr:nvSpPr>
        <xdr:cNvPr id="4" name="Rechteck 3">
          <a:hlinkClick xmlns:r="http://schemas.openxmlformats.org/officeDocument/2006/relationships" r:id="rId1"/>
          <a:extLst>
            <a:ext uri="{FF2B5EF4-FFF2-40B4-BE49-F238E27FC236}">
              <a16:creationId xmlns:a16="http://schemas.microsoft.com/office/drawing/2014/main" id="{1414F0FC-CA26-3517-41CA-8269C33C5B8D}"/>
            </a:ext>
          </a:extLst>
        </xdr:cNvPr>
        <xdr:cNvSpPr/>
      </xdr:nvSpPr>
      <xdr:spPr>
        <a:xfrm>
          <a:off x="1285875" y="6191250"/>
          <a:ext cx="28003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3141134</xdr:colOff>
      <xdr:row>4</xdr:row>
      <xdr:rowOff>3132666</xdr:rowOff>
    </xdr:from>
    <xdr:to>
      <xdr:col>1</xdr:col>
      <xdr:colOff>6070600</xdr:colOff>
      <xdr:row>4</xdr:row>
      <xdr:rowOff>3327400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ED651742-DDB9-0910-5A68-9EEF60762309}"/>
            </a:ext>
          </a:extLst>
        </xdr:cNvPr>
        <xdr:cNvSpPr/>
      </xdr:nvSpPr>
      <xdr:spPr>
        <a:xfrm>
          <a:off x="3437467" y="5858933"/>
          <a:ext cx="2929466" cy="1947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rgb="FF92D050"/>
    <pageSetUpPr fitToPage="1"/>
  </sheetPr>
  <dimension ref="A1:O23"/>
  <sheetViews>
    <sheetView zoomScale="90" zoomScaleNormal="90" zoomScaleSheetLayoutView="80" workbookViewId="0">
      <selection activeCell="B7" sqref="B7"/>
    </sheetView>
  </sheetViews>
  <sheetFormatPr baseColWidth="10" defaultColWidth="11.453125" defaultRowHeight="12.5"/>
  <cols>
    <col min="1" max="1" width="6.54296875" style="10" customWidth="1"/>
    <col min="2" max="2" width="46.81640625" customWidth="1"/>
    <col min="3" max="3" width="20.26953125" customWidth="1"/>
    <col min="4" max="4" width="21.1796875" customWidth="1"/>
    <col min="5" max="5" width="18" customWidth="1"/>
    <col min="6" max="6" width="21" customWidth="1"/>
    <col min="7" max="7" width="37.453125" customWidth="1"/>
    <col min="8" max="8" width="25.7265625" style="10" hidden="1" customWidth="1"/>
    <col min="9" max="9" width="6.453125" customWidth="1"/>
    <col min="15" max="15" width="40.1796875" customWidth="1"/>
  </cols>
  <sheetData>
    <row r="1" spans="1:15" s="6" customFormat="1" ht="75" customHeight="1" thickBot="1">
      <c r="B1" s="315" t="s">
        <v>0</v>
      </c>
      <c r="C1" s="315"/>
      <c r="D1" s="315"/>
      <c r="E1" s="315"/>
      <c r="F1" s="315"/>
      <c r="G1" s="315"/>
      <c r="J1" s="309" t="s">
        <v>146</v>
      </c>
      <c r="K1" s="310"/>
      <c r="L1" s="310"/>
      <c r="M1" s="310"/>
      <c r="N1" s="310"/>
      <c r="O1" s="311"/>
    </row>
    <row r="2" spans="1:15" s="7" customFormat="1" ht="19.899999999999999" customHeight="1" thickBot="1">
      <c r="B2" s="47"/>
      <c r="C2" s="47"/>
      <c r="D2" s="47"/>
      <c r="E2" s="47"/>
      <c r="F2" s="47"/>
      <c r="G2" s="47"/>
    </row>
    <row r="3" spans="1:15" s="1" customFormat="1" ht="30.75" customHeight="1" thickBot="1">
      <c r="A3" s="6"/>
      <c r="B3" s="38" t="s">
        <v>1</v>
      </c>
      <c r="C3" s="316"/>
      <c r="D3" s="317"/>
      <c r="E3" s="317"/>
      <c r="F3" s="317"/>
      <c r="G3" s="318"/>
      <c r="H3" s="6" t="str">
        <f>IF(C3="Bitte eintragen","- Bitte den Namen Ihres Vereins im Feld &lt;Name des Zuschussempfängers&gt; eintragen; "," ")</f>
        <v xml:space="preserve"> </v>
      </c>
    </row>
    <row r="4" spans="1:15" s="6" customFormat="1" ht="12" customHeight="1" thickBot="1">
      <c r="B4" s="37"/>
      <c r="C4" s="11"/>
      <c r="D4" s="12"/>
      <c r="E4" s="12"/>
      <c r="F4" s="11"/>
      <c r="G4" s="11"/>
    </row>
    <row r="5" spans="1:15" s="6" customFormat="1" ht="33" customHeight="1" thickBot="1">
      <c r="B5" s="200" t="s">
        <v>2</v>
      </c>
      <c r="C5" s="322" t="s">
        <v>141</v>
      </c>
      <c r="D5" s="323"/>
      <c r="E5" s="324"/>
      <c r="F5" s="198" t="str">
        <f>IF(C5="Adaptation du contrat","Numéro d’ordre :","")</f>
        <v/>
      </c>
      <c r="G5" s="199" t="s">
        <v>3</v>
      </c>
      <c r="H5" s="6">
        <f>IF(C5="Vertragsanpassung",1,0)</f>
        <v>0</v>
      </c>
    </row>
    <row r="6" spans="1:15" s="6" customFormat="1" ht="70.5" customHeight="1" thickBot="1">
      <c r="B6" s="38" t="s">
        <v>4</v>
      </c>
      <c r="C6" s="327"/>
      <c r="D6" s="327"/>
      <c r="E6" s="327"/>
      <c r="F6" s="327"/>
      <c r="G6" s="328"/>
      <c r="H6" s="6">
        <f>IF(C6="Veranstaltung",1,IF(C6="Projekt",1,0))</f>
        <v>0</v>
      </c>
    </row>
    <row r="7" spans="1:15" s="6" customFormat="1" ht="70.5" customHeight="1" thickBot="1">
      <c r="B7" s="39" t="s">
        <v>5</v>
      </c>
      <c r="C7" s="332"/>
      <c r="D7" s="332"/>
      <c r="E7" s="332"/>
      <c r="F7" s="332"/>
      <c r="G7" s="333"/>
    </row>
    <row r="8" spans="1:15" s="6" customFormat="1" ht="74.25" customHeight="1" thickBot="1">
      <c r="B8" s="39" t="s">
        <v>6</v>
      </c>
      <c r="C8" s="5" t="s">
        <v>141</v>
      </c>
      <c r="D8" s="42" t="s">
        <v>7</v>
      </c>
      <c r="E8" s="329"/>
      <c r="F8" s="330"/>
      <c r="G8" s="331"/>
      <c r="H8" s="6">
        <f>IF(C8="Ja, anderer Betrag",1,0)</f>
        <v>0</v>
      </c>
    </row>
    <row r="9" spans="1:15" s="1" customFormat="1" ht="54" customHeight="1" thickBot="1">
      <c r="A9" s="6"/>
      <c r="B9" s="39" t="s">
        <v>8</v>
      </c>
      <c r="C9" s="5" t="s">
        <v>141</v>
      </c>
      <c r="D9" s="38" t="s">
        <v>9</v>
      </c>
      <c r="E9" s="319"/>
      <c r="F9" s="320"/>
      <c r="G9" s="321"/>
      <c r="H9" s="6">
        <f>IF(C9="Ja, anderer Betrag",1,0)</f>
        <v>0</v>
      </c>
    </row>
    <row r="10" spans="1:15" s="1" customFormat="1" ht="54" customHeight="1" thickBot="1">
      <c r="A10" s="6"/>
      <c r="B10" s="39" t="s">
        <v>10</v>
      </c>
      <c r="C10" s="25">
        <v>0</v>
      </c>
      <c r="D10" s="43" t="s">
        <v>11</v>
      </c>
      <c r="E10" s="30" t="s">
        <v>143</v>
      </c>
      <c r="F10" s="43" t="s">
        <v>12</v>
      </c>
      <c r="G10" s="31">
        <v>5000</v>
      </c>
      <c r="H10" s="6"/>
    </row>
    <row r="11" spans="1:15" s="1" customFormat="1" ht="25.5" thickBot="1">
      <c r="A11" s="6"/>
      <c r="B11" s="40"/>
      <c r="C11" s="26"/>
      <c r="D11" s="43" t="s">
        <v>11</v>
      </c>
      <c r="E11" s="30" t="s">
        <v>140</v>
      </c>
      <c r="F11" s="43" t="s">
        <v>12</v>
      </c>
      <c r="G11" s="31">
        <v>3000</v>
      </c>
      <c r="H11" s="29">
        <f>IF(C11="Ja",1,0)</f>
        <v>0</v>
      </c>
    </row>
    <row r="12" spans="1:15" s="1" customFormat="1" ht="25.5" thickBot="1">
      <c r="A12" s="6"/>
      <c r="B12" s="40"/>
      <c r="C12" s="26"/>
      <c r="D12" s="43" t="s">
        <v>11</v>
      </c>
      <c r="E12" s="30" t="s">
        <v>144</v>
      </c>
      <c r="F12" s="43" t="s">
        <v>12</v>
      </c>
      <c r="G12" s="31">
        <v>2000</v>
      </c>
      <c r="H12" s="6">
        <f>IF(C12="Ja",1,0)</f>
        <v>0</v>
      </c>
    </row>
    <row r="13" spans="1:15" s="1" customFormat="1" ht="25.5" thickBot="1">
      <c r="A13" s="6"/>
      <c r="B13" s="41"/>
      <c r="C13" s="26"/>
      <c r="D13" s="43" t="s">
        <v>11</v>
      </c>
      <c r="E13" s="30" t="s">
        <v>139</v>
      </c>
      <c r="F13" s="43" t="s">
        <v>12</v>
      </c>
      <c r="G13" s="31">
        <v>4000</v>
      </c>
      <c r="H13" s="6"/>
    </row>
    <row r="14" spans="1:15" s="1" customFormat="1" ht="25">
      <c r="A14" s="6"/>
      <c r="B14" s="41"/>
      <c r="C14" s="26"/>
      <c r="D14" s="43" t="s">
        <v>11</v>
      </c>
      <c r="E14" s="30" t="s">
        <v>145</v>
      </c>
      <c r="F14" s="43" t="s">
        <v>12</v>
      </c>
      <c r="G14" s="31">
        <v>9000</v>
      </c>
      <c r="H14" s="6"/>
    </row>
    <row r="15" spans="1:15" s="1" customFormat="1" ht="25">
      <c r="A15" s="6"/>
      <c r="B15" s="41"/>
      <c r="C15" s="26"/>
      <c r="D15" s="43" t="s">
        <v>11</v>
      </c>
      <c r="E15" s="30" t="s">
        <v>140</v>
      </c>
      <c r="F15" s="43" t="s">
        <v>12</v>
      </c>
      <c r="G15" s="31">
        <v>3000</v>
      </c>
      <c r="H15" s="6"/>
    </row>
    <row r="16" spans="1:15" s="1" customFormat="1" ht="25">
      <c r="A16" s="6"/>
      <c r="B16" s="41"/>
      <c r="C16" s="26"/>
      <c r="D16" s="43" t="s">
        <v>11</v>
      </c>
      <c r="E16" s="30" t="s">
        <v>143</v>
      </c>
      <c r="F16" s="43" t="s">
        <v>12</v>
      </c>
      <c r="G16" s="31">
        <v>5000</v>
      </c>
      <c r="H16" s="6"/>
    </row>
    <row r="17" spans="1:10" s="1" customFormat="1" ht="79.5" customHeight="1">
      <c r="A17" s="6"/>
      <c r="B17" s="42" t="s">
        <v>13</v>
      </c>
      <c r="C17" s="27" t="s">
        <v>141</v>
      </c>
      <c r="D17" s="325" t="s">
        <v>14</v>
      </c>
      <c r="E17" s="325"/>
      <c r="F17" s="325"/>
      <c r="G17" s="326"/>
      <c r="H17" s="6"/>
      <c r="I17" s="8"/>
      <c r="J17" s="4"/>
    </row>
    <row r="18" spans="1:10" s="1" customFormat="1" ht="52.5" customHeight="1">
      <c r="A18" s="6"/>
      <c r="B18" s="42" t="s">
        <v>156</v>
      </c>
      <c r="C18" s="27" t="s">
        <v>141</v>
      </c>
      <c r="D18" s="325" t="s">
        <v>15</v>
      </c>
      <c r="E18" s="325"/>
      <c r="F18" s="325"/>
      <c r="G18" s="326"/>
      <c r="H18" s="6"/>
    </row>
    <row r="19" spans="1:10" s="1" customFormat="1" ht="71.5" customHeight="1">
      <c r="A19" s="6"/>
      <c r="B19" s="42" t="s">
        <v>16</v>
      </c>
      <c r="C19" s="27" t="s">
        <v>141</v>
      </c>
      <c r="D19" s="325" t="s">
        <v>17</v>
      </c>
      <c r="E19" s="325"/>
      <c r="F19" s="325"/>
      <c r="G19" s="326"/>
      <c r="H19" s="6"/>
    </row>
    <row r="20" spans="1:10" s="1" customFormat="1" ht="52.5" customHeight="1" thickBot="1">
      <c r="A20" s="6"/>
      <c r="B20" s="42" t="s">
        <v>18</v>
      </c>
      <c r="C20" s="28" t="s">
        <v>141</v>
      </c>
      <c r="D20" s="325" t="s">
        <v>19</v>
      </c>
      <c r="E20" s="325"/>
      <c r="F20" s="325"/>
      <c r="G20" s="326"/>
      <c r="H20" s="64"/>
    </row>
    <row r="21" spans="1:10" s="1" customFormat="1" ht="53.5" thickBot="1">
      <c r="A21" s="6"/>
      <c r="B21" s="38" t="s">
        <v>20</v>
      </c>
      <c r="C21" s="319" t="s">
        <v>141</v>
      </c>
      <c r="D21" s="320"/>
      <c r="E21" s="320"/>
      <c r="F21" s="320"/>
      <c r="G21" s="321"/>
      <c r="H21" s="29"/>
    </row>
    <row r="22" spans="1:10" s="10" customFormat="1" ht="11.25" customHeight="1" thickBot="1">
      <c r="C22" s="18"/>
      <c r="D22" s="18"/>
      <c r="E22" s="18"/>
      <c r="F22" s="18"/>
      <c r="G22" s="18"/>
    </row>
    <row r="23" spans="1:10" ht="19.5" customHeight="1">
      <c r="B23" s="38" t="s">
        <v>21</v>
      </c>
      <c r="C23" s="312"/>
      <c r="D23" s="313"/>
      <c r="E23" s="313"/>
      <c r="F23" s="313"/>
      <c r="G23" s="314"/>
    </row>
  </sheetData>
  <sheetProtection algorithmName="SHA-512" hashValue="E2dODDmRzccjJIZaVKswjRcqeVB10rHDQWQtIgtZnJsmhYPOvafi3oPoVO9/Bi3PFqi5T5aDvnf6KfoTeSXC3A==" saltValue="7VjyXBVf/Xlo+P2TVfWQkw==" spinCount="100000" sheet="1" formatCells="0" formatRows="0"/>
  <mergeCells count="14">
    <mergeCell ref="J1:O1"/>
    <mergeCell ref="C23:G23"/>
    <mergeCell ref="B1:G1"/>
    <mergeCell ref="C3:G3"/>
    <mergeCell ref="C21:G21"/>
    <mergeCell ref="C5:E5"/>
    <mergeCell ref="D17:G17"/>
    <mergeCell ref="D18:G18"/>
    <mergeCell ref="D20:G20"/>
    <mergeCell ref="D19:G19"/>
    <mergeCell ref="C6:G6"/>
    <mergeCell ref="E8:G8"/>
    <mergeCell ref="E9:G9"/>
    <mergeCell ref="C7:G7"/>
  </mergeCells>
  <conditionalFormatting sqref="B8:E8">
    <cfRule type="expression" dxfId="184" priority="50">
      <formula>$C$6="Örtlicher Zuschuss"</formula>
    </cfRule>
  </conditionalFormatting>
  <conditionalFormatting sqref="B21:G21">
    <cfRule type="expression" dxfId="183" priority="48">
      <formula>$C$6="Örtlicher Zuschuss"</formula>
    </cfRule>
  </conditionalFormatting>
  <conditionalFormatting sqref="C6:C7">
    <cfRule type="expression" dxfId="182" priority="41">
      <formula>$C$6="Örtlicher Zuschuss"</formula>
    </cfRule>
    <cfRule type="expression" dxfId="181" priority="42">
      <formula>$C$8="Nein"</formula>
    </cfRule>
  </conditionalFormatting>
  <conditionalFormatting sqref="D8:E8">
    <cfRule type="expression" dxfId="180" priority="101">
      <formula>$C$8="Nein"</formula>
    </cfRule>
  </conditionalFormatting>
  <conditionalFormatting sqref="D9:E9">
    <cfRule type="expression" dxfId="179" priority="102">
      <formula>$C$9="Nein"</formula>
    </cfRule>
  </conditionalFormatting>
  <conditionalFormatting sqref="D10:G16">
    <cfRule type="expression" dxfId="178" priority="8">
      <formula>$C$10=0</formula>
    </cfRule>
  </conditionalFormatting>
  <conditionalFormatting sqref="D11:G16">
    <cfRule type="expression" dxfId="177" priority="7">
      <formula>$C$10=1</formula>
    </cfRule>
  </conditionalFormatting>
  <conditionalFormatting sqref="D12:G16">
    <cfRule type="expression" dxfId="176" priority="6">
      <formula>$C$10=2</formula>
    </cfRule>
  </conditionalFormatting>
  <conditionalFormatting sqref="D13:G16">
    <cfRule type="expression" dxfId="175" priority="5">
      <formula>$C$10=3</formula>
    </cfRule>
  </conditionalFormatting>
  <conditionalFormatting sqref="D14:G16">
    <cfRule type="expression" dxfId="174" priority="4">
      <formula>$C$10=4</formula>
    </cfRule>
  </conditionalFormatting>
  <conditionalFormatting sqref="D15:G16">
    <cfRule type="expression" dxfId="173" priority="3">
      <formula>$C$10=5</formula>
    </cfRule>
  </conditionalFormatting>
  <conditionalFormatting sqref="D16:G16">
    <cfRule type="expression" dxfId="172" priority="1">
      <formula>$C$10=6</formula>
    </cfRule>
  </conditionalFormatting>
  <conditionalFormatting sqref="D17:G17">
    <cfRule type="expression" dxfId="171" priority="89">
      <formula>$C$17="Non"</formula>
    </cfRule>
  </conditionalFormatting>
  <conditionalFormatting sqref="D18:G18">
    <cfRule type="expression" dxfId="170" priority="87">
      <formula>$C$18="Non"</formula>
    </cfRule>
  </conditionalFormatting>
  <conditionalFormatting sqref="D19:G19">
    <cfRule type="expression" dxfId="169" priority="45">
      <formula>$C$19="Non"</formula>
    </cfRule>
  </conditionalFormatting>
  <conditionalFormatting sqref="D20:G20">
    <cfRule type="expression" dxfId="168" priority="85">
      <formula>$C$20="Non"</formula>
    </cfRule>
  </conditionalFormatting>
  <conditionalFormatting sqref="G5">
    <cfRule type="expression" dxfId="167" priority="129">
      <formula>H5=1</formula>
    </cfRule>
  </conditionalFormatting>
  <dataValidations count="8">
    <dataValidation type="list" allowBlank="1" showInputMessage="1" showErrorMessage="1" sqref="C8" xr:uid="{00000000-0002-0000-0200-000000000000}">
      <formula1>"Sélectionner, Oui, Non"</formula1>
    </dataValidation>
    <dataValidation showInputMessage="1" showErrorMessage="1" sqref="C23:G23" xr:uid="{00000000-0002-0000-0200-000001000000}"/>
    <dataValidation type="list" allowBlank="1" showInputMessage="1" showErrorMessage="1" sqref="C5" xr:uid="{00000000-0002-0000-0200-000002000000}">
      <formula1>"Sélectionner,Premier budget (contrat non encore établi),Adaptation du contrat"</formula1>
    </dataValidation>
    <dataValidation type="list" allowBlank="1" showInputMessage="1" showErrorMessage="1" sqref="C21:G21" xr:uid="{00000000-0002-0000-0200-000003000000}">
      <formula1>"Sélectionner,Non,Oui"</formula1>
    </dataValidation>
    <dataValidation type="list" allowBlank="1" showInputMessage="1" showErrorMessage="1" sqref="G5" xr:uid="{00000000-0002-0000-0200-000004000000}">
      <formula1>"À sélectionner uniquement en cas d’avenant au contrat,1re,2re,3re,4re,5re,"</formula1>
    </dataValidation>
    <dataValidation type="list" allowBlank="1" showInputMessage="1" showErrorMessage="1" sqref="C9" xr:uid="{00000000-0002-0000-0200-000005000000}">
      <formula1>"Sélectionner,Oui,Non"</formula1>
    </dataValidation>
    <dataValidation type="list" allowBlank="1" showInputMessage="1" showErrorMessage="1" sqref="C10" xr:uid="{00000000-0002-0000-0200-000006000000}">
      <formula1>"Sélectionner, 0,1,2, 3, 4, 5, 6, 7"</formula1>
    </dataValidation>
    <dataValidation type="list" allowBlank="1" showInputMessage="1" showErrorMessage="1" sqref="C17:C20" xr:uid="{00000000-0002-0000-0200-000007000000}">
      <formula1>"Sélectionner,Oui,Non,"</formula1>
    </dataValidation>
  </dataValidations>
  <pageMargins left="0.70866141732283472" right="0.70866141732283472" top="0.78740157480314965" bottom="0.78740157480314965"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92D050"/>
    <outlinePr summaryBelow="0"/>
    <pageSetUpPr fitToPage="1"/>
  </sheetPr>
  <dimension ref="A1:AD187"/>
  <sheetViews>
    <sheetView tabSelected="1" zoomScale="80" zoomScaleNormal="80" zoomScaleSheetLayoutView="70" zoomScalePageLayoutView="85" workbookViewId="0">
      <pane ySplit="4" topLeftCell="A6" activePane="bottomLeft" state="frozen"/>
      <selection activeCell="B1" sqref="B1"/>
      <selection pane="bottomLeft" activeCell="B6" sqref="B6"/>
    </sheetView>
  </sheetViews>
  <sheetFormatPr baseColWidth="10" defaultColWidth="9.1796875" defaultRowHeight="12.5" outlineLevelRow="1"/>
  <cols>
    <col min="1" max="1" width="7.7265625" style="66" customWidth="1"/>
    <col min="2" max="2" width="79.26953125" style="1" customWidth="1"/>
    <col min="3" max="3" width="7.81640625" style="1" customWidth="1"/>
    <col min="4" max="4" width="12.54296875" style="1" customWidth="1"/>
    <col min="5" max="5" width="11.81640625" style="1" customWidth="1"/>
    <col min="6" max="6" width="12.81640625" style="1" customWidth="1"/>
    <col min="7" max="7" width="11.1796875" style="1" customWidth="1"/>
    <col min="8" max="8" width="18.54296875" style="62" customWidth="1"/>
    <col min="9" max="9" width="23.1796875" style="62" customWidth="1"/>
    <col min="10" max="10" width="22.26953125" style="1" customWidth="1"/>
    <col min="11" max="11" width="18.7265625" style="21" customWidth="1"/>
    <col min="12" max="12" width="22.453125" style="102" customWidth="1"/>
    <col min="13" max="13" width="9.1796875" style="6" customWidth="1"/>
    <col min="14" max="14" width="14.1796875" style="6" hidden="1" customWidth="1"/>
    <col min="15" max="15" width="9.1796875" style="6" customWidth="1"/>
    <col min="16" max="30" width="9.1796875" style="6"/>
    <col min="31" max="16384" width="9.1796875" style="1"/>
  </cols>
  <sheetData>
    <row r="1" spans="1:30" ht="56.25" customHeight="1">
      <c r="A1" s="349" t="str">
        <f>IF('Données de base'!C3="","Veuillez renseigner toutes les données de base.",CONCATENATE("Budget /Plan de financement - Annexe 1",CHAR(10),'Données de base'!C3," - ",'Données de base'!C6,"",'Données de base'!E6,"",IF(L5="VE",CONCATENATE(" - ",'Données de base'!G5," Avenant",""),"")))</f>
        <v>Veuillez renseigner toutes les données de base.</v>
      </c>
      <c r="B1" s="349"/>
      <c r="C1" s="349"/>
      <c r="D1" s="349"/>
      <c r="E1" s="349"/>
      <c r="F1" s="349"/>
      <c r="G1" s="349"/>
      <c r="H1" s="349"/>
      <c r="I1" s="349"/>
      <c r="J1" s="236">
        <f>'Données de base'!C23</f>
        <v>0</v>
      </c>
      <c r="K1" s="296"/>
      <c r="L1" s="297"/>
      <c r="M1" s="238"/>
      <c r="N1" s="238" t="s">
        <v>22</v>
      </c>
      <c r="O1" s="368" t="s">
        <v>23</v>
      </c>
      <c r="P1" s="368"/>
      <c r="Q1" s="368"/>
      <c r="R1" s="368"/>
      <c r="S1" s="368"/>
      <c r="T1" s="368"/>
      <c r="U1" s="368"/>
      <c r="V1" s="368"/>
      <c r="W1" s="368"/>
      <c r="X1" s="368"/>
      <c r="Y1" s="238"/>
    </row>
    <row r="2" spans="1:30" ht="24" customHeight="1">
      <c r="A2" s="349" t="str">
        <f>IF(NOT(ISBLANK('Données de base'!C7)),CONCATENATE("Numéro de contrat: ",'Données de base'!C7),"")</f>
        <v/>
      </c>
      <c r="B2" s="349"/>
      <c r="C2" s="349"/>
      <c r="D2" s="349"/>
      <c r="E2" s="349"/>
      <c r="F2" s="349"/>
      <c r="G2" s="349"/>
      <c r="H2" s="349"/>
      <c r="I2" s="349"/>
      <c r="J2" s="349"/>
      <c r="K2" s="296"/>
      <c r="L2" s="297"/>
      <c r="M2" s="238"/>
      <c r="N2" s="238"/>
      <c r="O2" s="298"/>
      <c r="P2" s="298"/>
      <c r="Q2" s="298"/>
      <c r="R2" s="298"/>
      <c r="S2" s="298"/>
      <c r="T2" s="298"/>
      <c r="U2" s="298"/>
      <c r="V2" s="298"/>
      <c r="W2" s="298"/>
      <c r="X2" s="298"/>
      <c r="Y2" s="238"/>
    </row>
    <row r="3" spans="1:30" ht="22.5" customHeight="1">
      <c r="A3" s="299"/>
      <c r="B3" s="300"/>
      <c r="C3" s="300"/>
      <c r="D3" s="301"/>
      <c r="E3" s="301"/>
      <c r="F3" s="301"/>
      <c r="G3" s="301"/>
      <c r="H3" s="302"/>
      <c r="I3" s="302"/>
      <c r="J3" s="303" t="s">
        <v>24</v>
      </c>
      <c r="K3" s="296"/>
      <c r="L3" s="297"/>
      <c r="M3" s="238"/>
      <c r="N3" s="238" t="s">
        <v>25</v>
      </c>
      <c r="O3" s="238"/>
      <c r="P3" s="238"/>
      <c r="Q3" s="238"/>
      <c r="R3" s="238"/>
      <c r="S3" s="238"/>
      <c r="T3" s="238"/>
      <c r="U3" s="238"/>
      <c r="V3" s="238"/>
      <c r="W3" s="238"/>
      <c r="X3" s="238"/>
      <c r="Y3" s="238"/>
    </row>
    <row r="4" spans="1:30" ht="129.65" customHeight="1">
      <c r="A4" s="304"/>
      <c r="B4" s="242" t="s">
        <v>153</v>
      </c>
      <c r="C4" s="242" t="s">
        <v>152</v>
      </c>
      <c r="D4" s="243" t="s">
        <v>27</v>
      </c>
      <c r="E4" s="243" t="s">
        <v>157</v>
      </c>
      <c r="F4" s="243" t="s">
        <v>154</v>
      </c>
      <c r="G4" s="243" t="s">
        <v>158</v>
      </c>
      <c r="H4" s="244" t="s">
        <v>151</v>
      </c>
      <c r="I4" s="244" t="s">
        <v>30</v>
      </c>
      <c r="J4" s="243" t="s">
        <v>155</v>
      </c>
      <c r="K4" s="296"/>
      <c r="L4" s="305" t="str">
        <f>IF($L$5="VE",CONCATENATE("En cas d'avenants:",CHAR(10),"cette ligne budgétaire a-t-elle été modifiée ?"),"")</f>
        <v/>
      </c>
      <c r="M4" s="238"/>
      <c r="N4" s="238"/>
      <c r="O4" s="367" t="s">
        <v>32</v>
      </c>
      <c r="P4" s="367"/>
      <c r="Q4" s="367"/>
      <c r="R4" s="367"/>
      <c r="S4" s="367"/>
      <c r="T4" s="367"/>
      <c r="U4" s="367"/>
      <c r="V4" s="367"/>
      <c r="W4" s="367"/>
      <c r="X4" s="367"/>
      <c r="Y4" s="238"/>
    </row>
    <row r="5" spans="1:30" ht="25.5" customHeight="1">
      <c r="A5" s="126"/>
      <c r="B5" s="374" t="str">
        <f>IF('Données de base'!C21="Oui",CONCATENATE("Remarques: Les cellules sur fond bleu sont remplies par ",IF('Données de base'!C3="","le bénéficiaire",'Données de base'!C3),),"")</f>
        <v/>
      </c>
      <c r="C5" s="374"/>
      <c r="D5" s="374"/>
      <c r="E5" s="374"/>
      <c r="F5" s="374"/>
      <c r="G5" s="374"/>
      <c r="H5" s="374"/>
      <c r="I5" s="370" t="str">
        <f>IF('Données de base'!C21="Oui","Remarques: Les cellules sont calculées automatiquement.","")</f>
        <v/>
      </c>
      <c r="J5" s="371"/>
      <c r="L5" s="105" t="str">
        <f>IF('Données de base'!C5="Adaptation du contrat","VE","NOVE")</f>
        <v>NOVE</v>
      </c>
    </row>
    <row r="6" spans="1:30" s="69" customFormat="1" ht="315" customHeight="1">
      <c r="A6" s="127">
        <v>1</v>
      </c>
      <c r="B6" s="306" t="s">
        <v>165</v>
      </c>
      <c r="C6" s="79"/>
      <c r="D6" s="373" t="str">
        <f>IF('Données de base'!C21="Oui",CONCATENATE("Aide pour remplir: ",Exemple!O5),"")</f>
        <v/>
      </c>
      <c r="E6" s="373"/>
      <c r="F6" s="373"/>
      <c r="G6" s="373"/>
      <c r="H6" s="373"/>
      <c r="I6" s="211">
        <f>SUM(I7:I43)</f>
        <v>0</v>
      </c>
      <c r="J6" s="372" t="s">
        <v>147</v>
      </c>
      <c r="K6" s="67"/>
      <c r="L6" s="106" t="str">
        <f>IF(L5="VE","À NOTER . La GIZ ne peut pas prendre en charge les coûts dus à l'inflation.","")</f>
        <v/>
      </c>
      <c r="M6" s="68"/>
      <c r="N6" s="68"/>
      <c r="O6" s="68"/>
      <c r="P6" s="68"/>
      <c r="Q6" s="68"/>
      <c r="R6" s="68"/>
      <c r="S6" s="68"/>
      <c r="T6" s="68"/>
      <c r="U6" s="68"/>
      <c r="V6" s="68"/>
      <c r="W6" s="68"/>
      <c r="X6" s="68"/>
      <c r="Y6" s="68"/>
      <c r="Z6" s="68"/>
      <c r="AA6" s="68"/>
      <c r="AB6" s="68"/>
      <c r="AC6" s="68"/>
      <c r="AD6" s="68"/>
    </row>
    <row r="7" spans="1:30" ht="14.15" customHeight="1">
      <c r="A7" s="178"/>
      <c r="B7" s="179"/>
      <c r="C7" s="154"/>
      <c r="D7" s="166"/>
      <c r="E7" s="153" t="s">
        <v>33</v>
      </c>
      <c r="F7" s="153"/>
      <c r="G7" s="153" t="s">
        <v>34</v>
      </c>
      <c r="H7" s="82"/>
      <c r="I7" s="212">
        <f>ROUND(D7*F7*H7,2)</f>
        <v>0</v>
      </c>
      <c r="J7" s="372"/>
      <c r="L7" s="102" t="s">
        <v>22</v>
      </c>
    </row>
    <row r="8" spans="1:30" ht="14.15" customHeight="1">
      <c r="A8" s="178"/>
      <c r="B8" s="179"/>
      <c r="C8" s="154"/>
      <c r="D8" s="166"/>
      <c r="E8" s="153" t="s">
        <v>33</v>
      </c>
      <c r="F8" s="153"/>
      <c r="G8" s="153" t="s">
        <v>34</v>
      </c>
      <c r="H8" s="82"/>
      <c r="I8" s="212">
        <f t="shared" ref="I8:I43" si="0">ROUND(D8*F8*H8,2)</f>
        <v>0</v>
      </c>
      <c r="J8" s="372"/>
      <c r="L8" s="102" t="s">
        <v>22</v>
      </c>
    </row>
    <row r="9" spans="1:30" ht="14.25" customHeight="1">
      <c r="A9" s="178"/>
      <c r="B9" s="179"/>
      <c r="C9" s="154"/>
      <c r="D9" s="166"/>
      <c r="E9" s="153" t="s">
        <v>33</v>
      </c>
      <c r="F9" s="153"/>
      <c r="G9" s="153" t="s">
        <v>34</v>
      </c>
      <c r="H9" s="82"/>
      <c r="I9" s="212">
        <f>ROUND(D9*F9*H9,2)</f>
        <v>0</v>
      </c>
      <c r="J9" s="372"/>
      <c r="L9" s="102" t="s">
        <v>22</v>
      </c>
    </row>
    <row r="10" spans="1:30" ht="14.15" customHeight="1">
      <c r="A10" s="178"/>
      <c r="B10" s="179"/>
      <c r="C10" s="154"/>
      <c r="D10" s="166"/>
      <c r="E10" s="153" t="s">
        <v>33</v>
      </c>
      <c r="F10" s="153"/>
      <c r="G10" s="153" t="s">
        <v>34</v>
      </c>
      <c r="H10" s="82"/>
      <c r="I10" s="212">
        <f>ROUND(D10*F10*H10,2)</f>
        <v>0</v>
      </c>
      <c r="J10" s="372"/>
      <c r="L10" s="102" t="s">
        <v>22</v>
      </c>
    </row>
    <row r="11" spans="1:30" ht="14.15" customHeight="1">
      <c r="A11" s="178"/>
      <c r="B11" s="179"/>
      <c r="C11" s="154"/>
      <c r="D11" s="166"/>
      <c r="E11" s="153" t="s">
        <v>33</v>
      </c>
      <c r="F11" s="153"/>
      <c r="G11" s="153" t="s">
        <v>34</v>
      </c>
      <c r="H11" s="82"/>
      <c r="I11" s="212">
        <f t="shared" ref="I11:I25" si="1">ROUND(D11*F11*H11,2)</f>
        <v>0</v>
      </c>
      <c r="J11" s="372"/>
      <c r="L11" s="102" t="s">
        <v>22</v>
      </c>
    </row>
    <row r="12" spans="1:30" ht="14.15" customHeight="1">
      <c r="A12" s="178"/>
      <c r="B12" s="179"/>
      <c r="C12" s="154"/>
      <c r="D12" s="166"/>
      <c r="E12" s="153" t="s">
        <v>33</v>
      </c>
      <c r="F12" s="153"/>
      <c r="G12" s="153" t="s">
        <v>34</v>
      </c>
      <c r="H12" s="82"/>
      <c r="I12" s="212">
        <f t="shared" si="1"/>
        <v>0</v>
      </c>
      <c r="J12" s="372"/>
      <c r="L12" s="102" t="s">
        <v>22</v>
      </c>
    </row>
    <row r="13" spans="1:30" ht="14.15" customHeight="1">
      <c r="A13" s="178"/>
      <c r="B13" s="179"/>
      <c r="C13" s="154"/>
      <c r="D13" s="166"/>
      <c r="E13" s="153" t="s">
        <v>33</v>
      </c>
      <c r="F13" s="153"/>
      <c r="G13" s="153" t="s">
        <v>34</v>
      </c>
      <c r="H13" s="82"/>
      <c r="I13" s="212">
        <f t="shared" si="1"/>
        <v>0</v>
      </c>
      <c r="J13" s="372"/>
      <c r="L13" s="102" t="s">
        <v>22</v>
      </c>
    </row>
    <row r="14" spans="1:30" ht="14.15" customHeight="1" outlineLevel="1">
      <c r="A14" s="178"/>
      <c r="B14" s="141"/>
      <c r="C14" s="81"/>
      <c r="D14" s="118"/>
      <c r="E14" s="121" t="s">
        <v>33</v>
      </c>
      <c r="F14" s="121"/>
      <c r="G14" s="153" t="s">
        <v>34</v>
      </c>
      <c r="H14" s="82"/>
      <c r="I14" s="212">
        <f t="shared" si="1"/>
        <v>0</v>
      </c>
      <c r="J14" s="372"/>
      <c r="L14" s="102" t="s">
        <v>22</v>
      </c>
    </row>
    <row r="15" spans="1:30" ht="14.15" customHeight="1" outlineLevel="1">
      <c r="A15" s="178"/>
      <c r="B15" s="141"/>
      <c r="C15" s="81"/>
      <c r="D15" s="118"/>
      <c r="E15" s="121" t="s">
        <v>33</v>
      </c>
      <c r="F15" s="121"/>
      <c r="G15" s="153" t="s">
        <v>34</v>
      </c>
      <c r="H15" s="82"/>
      <c r="I15" s="212">
        <f t="shared" si="1"/>
        <v>0</v>
      </c>
      <c r="J15" s="372"/>
      <c r="L15" s="102" t="s">
        <v>22</v>
      </c>
    </row>
    <row r="16" spans="1:30" ht="14.15" customHeight="1" outlineLevel="1">
      <c r="A16" s="178"/>
      <c r="B16" s="141"/>
      <c r="C16" s="81"/>
      <c r="D16" s="118"/>
      <c r="E16" s="121" t="s">
        <v>33</v>
      </c>
      <c r="F16" s="121"/>
      <c r="G16" s="153" t="s">
        <v>34</v>
      </c>
      <c r="H16" s="82"/>
      <c r="I16" s="212">
        <f t="shared" si="1"/>
        <v>0</v>
      </c>
      <c r="J16" s="372"/>
      <c r="L16" s="102" t="s">
        <v>22</v>
      </c>
    </row>
    <row r="17" spans="1:12" ht="14.15" customHeight="1" outlineLevel="1">
      <c r="A17" s="178"/>
      <c r="B17" s="141"/>
      <c r="C17" s="81"/>
      <c r="D17" s="118"/>
      <c r="E17" s="121" t="s">
        <v>33</v>
      </c>
      <c r="F17" s="121"/>
      <c r="G17" s="153" t="s">
        <v>34</v>
      </c>
      <c r="H17" s="82"/>
      <c r="I17" s="212">
        <f t="shared" si="1"/>
        <v>0</v>
      </c>
      <c r="J17" s="372"/>
      <c r="L17" s="102" t="s">
        <v>22</v>
      </c>
    </row>
    <row r="18" spans="1:12" ht="14.15" customHeight="1" outlineLevel="1">
      <c r="A18" s="178"/>
      <c r="B18" s="141"/>
      <c r="C18" s="81"/>
      <c r="D18" s="118"/>
      <c r="E18" s="121" t="s">
        <v>33</v>
      </c>
      <c r="F18" s="121"/>
      <c r="G18" s="153" t="s">
        <v>34</v>
      </c>
      <c r="H18" s="82"/>
      <c r="I18" s="212">
        <f t="shared" si="1"/>
        <v>0</v>
      </c>
      <c r="J18" s="372"/>
      <c r="L18" s="102" t="s">
        <v>22</v>
      </c>
    </row>
    <row r="19" spans="1:12" ht="14.15" customHeight="1" outlineLevel="1">
      <c r="A19" s="178"/>
      <c r="B19" s="141"/>
      <c r="C19" s="81"/>
      <c r="D19" s="118"/>
      <c r="E19" s="121" t="s">
        <v>33</v>
      </c>
      <c r="F19" s="121"/>
      <c r="G19" s="153" t="s">
        <v>34</v>
      </c>
      <c r="H19" s="82"/>
      <c r="I19" s="212">
        <f t="shared" si="1"/>
        <v>0</v>
      </c>
      <c r="J19" s="372"/>
      <c r="L19" s="102" t="s">
        <v>22</v>
      </c>
    </row>
    <row r="20" spans="1:12" ht="14.15" customHeight="1" outlineLevel="1">
      <c r="A20" s="178"/>
      <c r="B20" s="179"/>
      <c r="C20" s="84"/>
      <c r="D20" s="118"/>
      <c r="E20" s="121" t="s">
        <v>33</v>
      </c>
      <c r="F20" s="121"/>
      <c r="G20" s="153" t="s">
        <v>34</v>
      </c>
      <c r="H20" s="82"/>
      <c r="I20" s="212">
        <f t="shared" si="1"/>
        <v>0</v>
      </c>
      <c r="J20" s="372"/>
      <c r="L20" s="102" t="s">
        <v>22</v>
      </c>
    </row>
    <row r="21" spans="1:12" ht="14.15" customHeight="1" outlineLevel="1">
      <c r="A21" s="178"/>
      <c r="B21" s="179"/>
      <c r="C21" s="84"/>
      <c r="D21" s="118"/>
      <c r="E21" s="121" t="s">
        <v>33</v>
      </c>
      <c r="F21" s="121"/>
      <c r="G21" s="153" t="s">
        <v>34</v>
      </c>
      <c r="H21" s="82"/>
      <c r="I21" s="212">
        <f t="shared" si="1"/>
        <v>0</v>
      </c>
      <c r="J21" s="372"/>
      <c r="L21" s="102" t="s">
        <v>22</v>
      </c>
    </row>
    <row r="22" spans="1:12" ht="14.15" customHeight="1" outlineLevel="1">
      <c r="A22" s="178"/>
      <c r="B22" s="179"/>
      <c r="C22" s="84"/>
      <c r="D22" s="118"/>
      <c r="E22" s="121" t="s">
        <v>33</v>
      </c>
      <c r="F22" s="121"/>
      <c r="G22" s="153" t="s">
        <v>34</v>
      </c>
      <c r="H22" s="82"/>
      <c r="I22" s="212">
        <f t="shared" si="1"/>
        <v>0</v>
      </c>
      <c r="J22" s="372"/>
      <c r="L22" s="102" t="s">
        <v>22</v>
      </c>
    </row>
    <row r="23" spans="1:12" ht="14.15" customHeight="1" outlineLevel="1">
      <c r="A23" s="178"/>
      <c r="B23" s="179"/>
      <c r="C23" s="84"/>
      <c r="D23" s="118"/>
      <c r="E23" s="121" t="s">
        <v>33</v>
      </c>
      <c r="F23" s="121"/>
      <c r="G23" s="153" t="s">
        <v>34</v>
      </c>
      <c r="H23" s="82"/>
      <c r="I23" s="212">
        <f t="shared" si="1"/>
        <v>0</v>
      </c>
      <c r="J23" s="372"/>
      <c r="L23" s="102" t="s">
        <v>22</v>
      </c>
    </row>
    <row r="24" spans="1:12" ht="14.15" customHeight="1" outlineLevel="1">
      <c r="A24" s="178"/>
      <c r="B24" s="179"/>
      <c r="C24" s="84"/>
      <c r="D24" s="118"/>
      <c r="E24" s="121" t="s">
        <v>33</v>
      </c>
      <c r="F24" s="121"/>
      <c r="G24" s="153" t="s">
        <v>34</v>
      </c>
      <c r="H24" s="82"/>
      <c r="I24" s="212">
        <f t="shared" si="1"/>
        <v>0</v>
      </c>
      <c r="J24" s="372"/>
      <c r="L24" s="102" t="s">
        <v>22</v>
      </c>
    </row>
    <row r="25" spans="1:12" ht="14.15" customHeight="1" outlineLevel="1">
      <c r="A25" s="177"/>
      <c r="B25" s="85"/>
      <c r="C25" s="84"/>
      <c r="D25" s="118"/>
      <c r="E25" s="121" t="s">
        <v>33</v>
      </c>
      <c r="F25" s="121"/>
      <c r="G25" s="153" t="s">
        <v>34</v>
      </c>
      <c r="H25" s="82"/>
      <c r="I25" s="212">
        <f t="shared" si="1"/>
        <v>0</v>
      </c>
      <c r="J25" s="372"/>
      <c r="L25" s="102" t="s">
        <v>22</v>
      </c>
    </row>
    <row r="26" spans="1:12" ht="14.15" customHeight="1" outlineLevel="1">
      <c r="A26" s="178"/>
      <c r="B26" s="141"/>
      <c r="C26" s="81"/>
      <c r="D26" s="118"/>
      <c r="E26" s="121" t="s">
        <v>33</v>
      </c>
      <c r="F26" s="121"/>
      <c r="G26" s="153" t="s">
        <v>34</v>
      </c>
      <c r="H26" s="82"/>
      <c r="I26" s="212">
        <f t="shared" si="0"/>
        <v>0</v>
      </c>
      <c r="J26" s="372"/>
      <c r="L26" s="102" t="s">
        <v>22</v>
      </c>
    </row>
    <row r="27" spans="1:12" ht="14.15" customHeight="1" outlineLevel="1">
      <c r="A27" s="178"/>
      <c r="B27" s="141"/>
      <c r="C27" s="81"/>
      <c r="D27" s="118"/>
      <c r="E27" s="121" t="s">
        <v>33</v>
      </c>
      <c r="F27" s="121"/>
      <c r="G27" s="121" t="s">
        <v>34</v>
      </c>
      <c r="H27" s="82"/>
      <c r="I27" s="212">
        <f t="shared" si="0"/>
        <v>0</v>
      </c>
      <c r="J27" s="372"/>
      <c r="L27" s="102" t="s">
        <v>22</v>
      </c>
    </row>
    <row r="28" spans="1:12" ht="14.15" customHeight="1" outlineLevel="1">
      <c r="A28" s="178"/>
      <c r="B28" s="141"/>
      <c r="C28" s="81"/>
      <c r="D28" s="118"/>
      <c r="E28" s="121" t="s">
        <v>33</v>
      </c>
      <c r="F28" s="121"/>
      <c r="G28" s="121" t="s">
        <v>34</v>
      </c>
      <c r="H28" s="82"/>
      <c r="I28" s="212">
        <f t="shared" si="0"/>
        <v>0</v>
      </c>
      <c r="J28" s="372"/>
      <c r="L28" s="102" t="s">
        <v>22</v>
      </c>
    </row>
    <row r="29" spans="1:12" ht="14.15" customHeight="1" outlineLevel="1">
      <c r="A29" s="178"/>
      <c r="B29" s="141"/>
      <c r="C29" s="81"/>
      <c r="D29" s="118"/>
      <c r="E29" s="121" t="s">
        <v>33</v>
      </c>
      <c r="F29" s="121"/>
      <c r="G29" s="121" t="s">
        <v>34</v>
      </c>
      <c r="H29" s="82"/>
      <c r="I29" s="212">
        <f t="shared" si="0"/>
        <v>0</v>
      </c>
      <c r="J29" s="372"/>
      <c r="L29" s="102" t="s">
        <v>22</v>
      </c>
    </row>
    <row r="30" spans="1:12" ht="14.15" customHeight="1" outlineLevel="1">
      <c r="A30" s="178"/>
      <c r="B30" s="141"/>
      <c r="C30" s="81"/>
      <c r="D30" s="118"/>
      <c r="E30" s="121" t="s">
        <v>33</v>
      </c>
      <c r="F30" s="121"/>
      <c r="G30" s="121" t="s">
        <v>34</v>
      </c>
      <c r="H30" s="82"/>
      <c r="I30" s="212">
        <f t="shared" si="0"/>
        <v>0</v>
      </c>
      <c r="J30" s="372"/>
      <c r="L30" s="102" t="s">
        <v>22</v>
      </c>
    </row>
    <row r="31" spans="1:12" ht="14.15" customHeight="1" outlineLevel="1">
      <c r="A31" s="178"/>
      <c r="B31" s="141"/>
      <c r="C31" s="81"/>
      <c r="D31" s="118"/>
      <c r="E31" s="121" t="s">
        <v>33</v>
      </c>
      <c r="F31" s="121"/>
      <c r="G31" s="121" t="s">
        <v>34</v>
      </c>
      <c r="H31" s="82"/>
      <c r="I31" s="212">
        <f t="shared" si="0"/>
        <v>0</v>
      </c>
      <c r="J31" s="372"/>
      <c r="L31" s="102" t="s">
        <v>22</v>
      </c>
    </row>
    <row r="32" spans="1:12" ht="14.15" customHeight="1" outlineLevel="1">
      <c r="A32" s="178"/>
      <c r="B32" s="141"/>
      <c r="C32" s="81"/>
      <c r="D32" s="118"/>
      <c r="E32" s="121" t="s">
        <v>33</v>
      </c>
      <c r="F32" s="121"/>
      <c r="G32" s="121" t="s">
        <v>34</v>
      </c>
      <c r="H32" s="82"/>
      <c r="I32" s="212">
        <f t="shared" si="0"/>
        <v>0</v>
      </c>
      <c r="J32" s="372"/>
      <c r="L32" s="102" t="s">
        <v>22</v>
      </c>
    </row>
    <row r="33" spans="1:30" ht="14.15" customHeight="1" outlineLevel="1">
      <c r="A33" s="178"/>
      <c r="B33" s="141"/>
      <c r="C33" s="81"/>
      <c r="D33" s="118"/>
      <c r="E33" s="121" t="s">
        <v>33</v>
      </c>
      <c r="F33" s="121"/>
      <c r="G33" s="121" t="s">
        <v>34</v>
      </c>
      <c r="H33" s="82"/>
      <c r="I33" s="212">
        <f t="shared" si="0"/>
        <v>0</v>
      </c>
      <c r="J33" s="372"/>
      <c r="L33" s="102" t="s">
        <v>22</v>
      </c>
    </row>
    <row r="34" spans="1:30" ht="14.15" customHeight="1" outlineLevel="1">
      <c r="A34" s="178"/>
      <c r="B34" s="141"/>
      <c r="C34" s="81"/>
      <c r="D34" s="118"/>
      <c r="E34" s="121" t="s">
        <v>33</v>
      </c>
      <c r="F34" s="121"/>
      <c r="G34" s="121" t="s">
        <v>34</v>
      </c>
      <c r="H34" s="82"/>
      <c r="I34" s="212">
        <f t="shared" si="0"/>
        <v>0</v>
      </c>
      <c r="J34" s="372"/>
      <c r="L34" s="102" t="s">
        <v>22</v>
      </c>
    </row>
    <row r="35" spans="1:30" ht="14.15" customHeight="1" outlineLevel="1">
      <c r="A35" s="178"/>
      <c r="B35" s="141"/>
      <c r="C35" s="81"/>
      <c r="D35" s="118"/>
      <c r="E35" s="121" t="s">
        <v>33</v>
      </c>
      <c r="F35" s="121"/>
      <c r="G35" s="121" t="s">
        <v>34</v>
      </c>
      <c r="H35" s="82"/>
      <c r="I35" s="212">
        <f t="shared" si="0"/>
        <v>0</v>
      </c>
      <c r="J35" s="372"/>
      <c r="L35" s="102" t="s">
        <v>22</v>
      </c>
    </row>
    <row r="36" spans="1:30" ht="14.15" customHeight="1" outlineLevel="1">
      <c r="A36" s="178"/>
      <c r="B36" s="179"/>
      <c r="C36" s="84"/>
      <c r="D36" s="118"/>
      <c r="E36" s="121" t="s">
        <v>33</v>
      </c>
      <c r="F36" s="121"/>
      <c r="G36" s="121" t="s">
        <v>34</v>
      </c>
      <c r="H36" s="82"/>
      <c r="I36" s="212">
        <f t="shared" ref="I36:I37" si="2">ROUND(D36*F36*H36,2)</f>
        <v>0</v>
      </c>
      <c r="J36" s="372"/>
      <c r="L36" s="102" t="s">
        <v>22</v>
      </c>
    </row>
    <row r="37" spans="1:30" ht="14.15" customHeight="1" outlineLevel="1">
      <c r="A37" s="178"/>
      <c r="B37" s="179"/>
      <c r="C37" s="84"/>
      <c r="D37" s="118"/>
      <c r="E37" s="121" t="s">
        <v>33</v>
      </c>
      <c r="F37" s="121"/>
      <c r="G37" s="121" t="s">
        <v>34</v>
      </c>
      <c r="H37" s="82"/>
      <c r="I37" s="212">
        <f t="shared" si="2"/>
        <v>0</v>
      </c>
      <c r="J37" s="372"/>
      <c r="L37" s="102" t="s">
        <v>22</v>
      </c>
    </row>
    <row r="38" spans="1:30" ht="14.15" customHeight="1" outlineLevel="1">
      <c r="A38" s="178"/>
      <c r="B38" s="179"/>
      <c r="C38" s="84"/>
      <c r="D38" s="118"/>
      <c r="E38" s="121" t="s">
        <v>33</v>
      </c>
      <c r="F38" s="121"/>
      <c r="G38" s="121" t="s">
        <v>34</v>
      </c>
      <c r="H38" s="82"/>
      <c r="I38" s="212">
        <f t="shared" si="0"/>
        <v>0</v>
      </c>
      <c r="J38" s="372"/>
      <c r="L38" s="102" t="s">
        <v>22</v>
      </c>
    </row>
    <row r="39" spans="1:30" ht="14.15" customHeight="1" outlineLevel="1">
      <c r="A39" s="178"/>
      <c r="B39" s="179"/>
      <c r="C39" s="84"/>
      <c r="D39" s="118"/>
      <c r="E39" s="121" t="s">
        <v>33</v>
      </c>
      <c r="F39" s="121"/>
      <c r="G39" s="121" t="s">
        <v>34</v>
      </c>
      <c r="H39" s="82"/>
      <c r="I39" s="212">
        <f t="shared" si="0"/>
        <v>0</v>
      </c>
      <c r="J39" s="372"/>
      <c r="L39" s="102" t="s">
        <v>22</v>
      </c>
    </row>
    <row r="40" spans="1:30" ht="14.15" customHeight="1" outlineLevel="1">
      <c r="A40" s="178"/>
      <c r="B40" s="179"/>
      <c r="C40" s="84"/>
      <c r="D40" s="118"/>
      <c r="E40" s="121" t="s">
        <v>33</v>
      </c>
      <c r="F40" s="121"/>
      <c r="G40" s="121" t="s">
        <v>34</v>
      </c>
      <c r="H40" s="82"/>
      <c r="I40" s="212">
        <f t="shared" si="0"/>
        <v>0</v>
      </c>
      <c r="J40" s="372"/>
      <c r="L40" s="102" t="s">
        <v>22</v>
      </c>
    </row>
    <row r="41" spans="1:30" ht="14.15" customHeight="1" outlineLevel="1">
      <c r="A41" s="178"/>
      <c r="B41" s="179"/>
      <c r="C41" s="84"/>
      <c r="D41" s="118"/>
      <c r="E41" s="121" t="s">
        <v>33</v>
      </c>
      <c r="F41" s="121"/>
      <c r="G41" s="121" t="s">
        <v>34</v>
      </c>
      <c r="H41" s="82"/>
      <c r="I41" s="212">
        <f t="shared" si="0"/>
        <v>0</v>
      </c>
      <c r="J41" s="372"/>
      <c r="L41" s="102" t="s">
        <v>22</v>
      </c>
    </row>
    <row r="42" spans="1:30" ht="14.15" customHeight="1" outlineLevel="1">
      <c r="A42" s="178"/>
      <c r="B42" s="179"/>
      <c r="C42" s="84"/>
      <c r="D42" s="118"/>
      <c r="E42" s="121" t="s">
        <v>33</v>
      </c>
      <c r="F42" s="121"/>
      <c r="G42" s="121" t="s">
        <v>34</v>
      </c>
      <c r="H42" s="82"/>
      <c r="I42" s="212">
        <f t="shared" si="0"/>
        <v>0</v>
      </c>
      <c r="J42" s="372"/>
      <c r="L42" s="102" t="s">
        <v>22</v>
      </c>
    </row>
    <row r="43" spans="1:30" ht="14.15" customHeight="1" outlineLevel="1">
      <c r="A43" s="177"/>
      <c r="B43" s="85"/>
      <c r="C43" s="84"/>
      <c r="D43" s="118"/>
      <c r="E43" s="121" t="s">
        <v>33</v>
      </c>
      <c r="F43" s="121"/>
      <c r="G43" s="121" t="s">
        <v>34</v>
      </c>
      <c r="H43" s="82"/>
      <c r="I43" s="212">
        <f t="shared" si="0"/>
        <v>0</v>
      </c>
      <c r="J43" s="372"/>
      <c r="L43" s="102" t="s">
        <v>22</v>
      </c>
    </row>
    <row r="44" spans="1:30" s="71" customFormat="1" ht="157.15" customHeight="1">
      <c r="A44" s="180">
        <v>2</v>
      </c>
      <c r="B44" s="181" t="s">
        <v>35</v>
      </c>
      <c r="C44" s="181"/>
      <c r="D44" s="350" t="str">
        <f>IF('Données de base'!C21="Oui",CONCATENATE("Aide pour remplir: ",Exemple!O11),"")</f>
        <v/>
      </c>
      <c r="E44" s="350"/>
      <c r="F44" s="350"/>
      <c r="G44" s="350"/>
      <c r="H44" s="350"/>
      <c r="I44" s="211">
        <f>SUM(I45:I73)</f>
        <v>0</v>
      </c>
      <c r="J44" s="372"/>
      <c r="K44" s="70"/>
      <c r="L44" s="102"/>
      <c r="M44" s="70"/>
      <c r="N44" s="70"/>
      <c r="O44" s="70"/>
      <c r="P44" s="70"/>
      <c r="Q44" s="70"/>
      <c r="R44" s="70"/>
      <c r="S44" s="70"/>
      <c r="T44" s="70"/>
      <c r="U44" s="70"/>
      <c r="V44" s="70"/>
      <c r="W44" s="70"/>
      <c r="X44" s="70"/>
      <c r="Y44" s="70"/>
      <c r="Z44" s="70"/>
      <c r="AA44" s="70"/>
      <c r="AB44" s="70"/>
      <c r="AC44" s="70"/>
      <c r="AD44" s="70"/>
    </row>
    <row r="45" spans="1:30" ht="14.15" customHeight="1">
      <c r="A45" s="190"/>
      <c r="B45" s="179"/>
      <c r="C45" s="152"/>
      <c r="D45" s="346" t="s">
        <v>36</v>
      </c>
      <c r="E45" s="347"/>
      <c r="F45" s="347"/>
      <c r="G45" s="348"/>
      <c r="H45" s="152"/>
      <c r="I45" s="213">
        <f>ROUND(H45,2)</f>
        <v>0</v>
      </c>
      <c r="J45" s="372"/>
      <c r="L45" s="102" t="s">
        <v>22</v>
      </c>
    </row>
    <row r="46" spans="1:30" ht="14.15" customHeight="1">
      <c r="A46" s="190"/>
      <c r="B46" s="179"/>
      <c r="C46" s="152"/>
      <c r="D46" s="346" t="s">
        <v>36</v>
      </c>
      <c r="E46" s="347"/>
      <c r="F46" s="347"/>
      <c r="G46" s="348"/>
      <c r="H46" s="164"/>
      <c r="I46" s="213">
        <f t="shared" ref="I46:I72" si="3">ROUND(H46,2)</f>
        <v>0</v>
      </c>
      <c r="J46" s="372"/>
      <c r="L46" s="102" t="s">
        <v>22</v>
      </c>
    </row>
    <row r="47" spans="1:30" ht="12.75" customHeight="1">
      <c r="A47" s="191"/>
      <c r="B47" s="85"/>
      <c r="C47" s="152"/>
      <c r="D47" s="346" t="s">
        <v>36</v>
      </c>
      <c r="E47" s="347"/>
      <c r="F47" s="347"/>
      <c r="G47" s="348"/>
      <c r="H47" s="164"/>
      <c r="I47" s="213">
        <f t="shared" si="3"/>
        <v>0</v>
      </c>
      <c r="J47" s="372"/>
      <c r="L47" s="102" t="s">
        <v>22</v>
      </c>
    </row>
    <row r="48" spans="1:30" ht="12.75" customHeight="1">
      <c r="A48" s="191"/>
      <c r="B48" s="85"/>
      <c r="C48" s="152"/>
      <c r="D48" s="346" t="s">
        <v>36</v>
      </c>
      <c r="E48" s="347"/>
      <c r="F48" s="347"/>
      <c r="G48" s="348"/>
      <c r="H48" s="164"/>
      <c r="I48" s="213">
        <f t="shared" si="3"/>
        <v>0</v>
      </c>
      <c r="J48" s="372"/>
    </row>
    <row r="49" spans="1:12" ht="12.75" customHeight="1">
      <c r="A49" s="191"/>
      <c r="B49" s="85"/>
      <c r="C49" s="152"/>
      <c r="D49" s="346" t="s">
        <v>36</v>
      </c>
      <c r="E49" s="347"/>
      <c r="F49" s="347"/>
      <c r="G49" s="348"/>
      <c r="H49" s="164"/>
      <c r="I49" s="213">
        <f t="shared" si="3"/>
        <v>0</v>
      </c>
      <c r="J49" s="372"/>
      <c r="L49" s="102" t="s">
        <v>37</v>
      </c>
    </row>
    <row r="50" spans="1:12" ht="12.75" customHeight="1">
      <c r="A50" s="191"/>
      <c r="B50" s="85"/>
      <c r="C50" s="152"/>
      <c r="D50" s="346" t="s">
        <v>36</v>
      </c>
      <c r="E50" s="347"/>
      <c r="F50" s="347"/>
      <c r="G50" s="348"/>
      <c r="H50" s="164"/>
      <c r="I50" s="213">
        <f t="shared" si="3"/>
        <v>0</v>
      </c>
      <c r="J50" s="372"/>
      <c r="L50" s="102" t="s">
        <v>37</v>
      </c>
    </row>
    <row r="51" spans="1:12" ht="13.5" customHeight="1">
      <c r="A51" s="191"/>
      <c r="B51" s="85"/>
      <c r="C51" s="152"/>
      <c r="D51" s="346" t="s">
        <v>36</v>
      </c>
      <c r="E51" s="347"/>
      <c r="F51" s="347"/>
      <c r="G51" s="348"/>
      <c r="H51" s="164"/>
      <c r="I51" s="213">
        <f t="shared" si="3"/>
        <v>0</v>
      </c>
      <c r="J51" s="372"/>
    </row>
    <row r="52" spans="1:12" ht="12.75" customHeight="1">
      <c r="A52" s="191"/>
      <c r="B52" s="85"/>
      <c r="C52" s="152"/>
      <c r="D52" s="346" t="s">
        <v>36</v>
      </c>
      <c r="E52" s="347"/>
      <c r="F52" s="347"/>
      <c r="G52" s="348"/>
      <c r="H52" s="164"/>
      <c r="I52" s="213">
        <f t="shared" si="3"/>
        <v>0</v>
      </c>
      <c r="J52" s="372"/>
      <c r="L52" s="102" t="s">
        <v>37</v>
      </c>
    </row>
    <row r="53" spans="1:12" ht="12.75" customHeight="1">
      <c r="A53" s="191"/>
      <c r="B53" s="85"/>
      <c r="C53" s="152"/>
      <c r="D53" s="346" t="s">
        <v>36</v>
      </c>
      <c r="E53" s="347"/>
      <c r="F53" s="347"/>
      <c r="G53" s="348"/>
      <c r="H53" s="164"/>
      <c r="I53" s="213">
        <f t="shared" si="3"/>
        <v>0</v>
      </c>
      <c r="J53" s="372"/>
      <c r="L53" s="102" t="s">
        <v>37</v>
      </c>
    </row>
    <row r="54" spans="1:12" ht="12.75" customHeight="1">
      <c r="A54" s="191"/>
      <c r="B54" s="85"/>
      <c r="C54" s="152"/>
      <c r="D54" s="346" t="s">
        <v>36</v>
      </c>
      <c r="E54" s="347"/>
      <c r="F54" s="347"/>
      <c r="G54" s="348"/>
      <c r="H54" s="164"/>
      <c r="I54" s="213">
        <f t="shared" si="3"/>
        <v>0</v>
      </c>
      <c r="J54" s="372"/>
      <c r="L54" s="102" t="s">
        <v>37</v>
      </c>
    </row>
    <row r="55" spans="1:12" ht="13.5" customHeight="1">
      <c r="A55" s="191"/>
      <c r="B55" s="85"/>
      <c r="C55" s="152"/>
      <c r="D55" s="346" t="s">
        <v>36</v>
      </c>
      <c r="E55" s="347"/>
      <c r="F55" s="347"/>
      <c r="G55" s="348"/>
      <c r="H55" s="164"/>
      <c r="I55" s="213">
        <f t="shared" si="3"/>
        <v>0</v>
      </c>
      <c r="J55" s="372"/>
      <c r="L55" s="102" t="s">
        <v>37</v>
      </c>
    </row>
    <row r="56" spans="1:12" ht="12.75" customHeight="1" outlineLevel="1">
      <c r="A56" s="191"/>
      <c r="B56" s="85"/>
      <c r="C56" s="84"/>
      <c r="D56" s="346" t="s">
        <v>36</v>
      </c>
      <c r="E56" s="347"/>
      <c r="F56" s="347"/>
      <c r="G56" s="348"/>
      <c r="H56" s="82"/>
      <c r="I56" s="213">
        <f t="shared" si="3"/>
        <v>0</v>
      </c>
      <c r="J56" s="372"/>
      <c r="L56" s="102" t="s">
        <v>37</v>
      </c>
    </row>
    <row r="57" spans="1:12" ht="12.75" customHeight="1" outlineLevel="1">
      <c r="A57" s="191"/>
      <c r="B57" s="85"/>
      <c r="C57" s="84"/>
      <c r="D57" s="346" t="s">
        <v>36</v>
      </c>
      <c r="E57" s="347"/>
      <c r="F57" s="347"/>
      <c r="G57" s="348"/>
      <c r="H57" s="82"/>
      <c r="I57" s="213">
        <f t="shared" si="3"/>
        <v>0</v>
      </c>
      <c r="J57" s="372"/>
      <c r="L57" s="102" t="s">
        <v>37</v>
      </c>
    </row>
    <row r="58" spans="1:12" ht="12.75" customHeight="1" outlineLevel="1">
      <c r="A58" s="191"/>
      <c r="B58" s="85"/>
      <c r="C58" s="84"/>
      <c r="D58" s="346" t="s">
        <v>36</v>
      </c>
      <c r="E58" s="347"/>
      <c r="F58" s="347"/>
      <c r="G58" s="348"/>
      <c r="H58" s="82"/>
      <c r="I58" s="213">
        <f t="shared" si="3"/>
        <v>0</v>
      </c>
      <c r="J58" s="372"/>
      <c r="L58" s="102" t="s">
        <v>37</v>
      </c>
    </row>
    <row r="59" spans="1:12" ht="13.5" customHeight="1" outlineLevel="1">
      <c r="A59" s="190"/>
      <c r="B59" s="141"/>
      <c r="C59" s="84"/>
      <c r="D59" s="346" t="s">
        <v>36</v>
      </c>
      <c r="E59" s="347"/>
      <c r="F59" s="347"/>
      <c r="G59" s="348"/>
      <c r="H59" s="182"/>
      <c r="I59" s="213">
        <f t="shared" si="3"/>
        <v>0</v>
      </c>
      <c r="J59" s="372"/>
      <c r="L59" s="102" t="s">
        <v>37</v>
      </c>
    </row>
    <row r="60" spans="1:12" ht="13.5" customHeight="1" outlineLevel="1">
      <c r="A60" s="190"/>
      <c r="B60" s="141"/>
      <c r="C60" s="84"/>
      <c r="D60" s="346" t="s">
        <v>36</v>
      </c>
      <c r="E60" s="347"/>
      <c r="F60" s="347"/>
      <c r="G60" s="348"/>
      <c r="H60" s="182"/>
      <c r="I60" s="213">
        <f t="shared" si="3"/>
        <v>0</v>
      </c>
      <c r="J60" s="372"/>
      <c r="L60" s="102" t="s">
        <v>37</v>
      </c>
    </row>
    <row r="61" spans="1:12" ht="13.5" customHeight="1" outlineLevel="1">
      <c r="A61" s="190"/>
      <c r="B61" s="141"/>
      <c r="C61" s="84"/>
      <c r="D61" s="346" t="s">
        <v>36</v>
      </c>
      <c r="E61" s="347"/>
      <c r="F61" s="347"/>
      <c r="G61" s="348"/>
      <c r="H61" s="182"/>
      <c r="I61" s="213">
        <f t="shared" si="3"/>
        <v>0</v>
      </c>
      <c r="J61" s="372"/>
      <c r="L61" s="102" t="s">
        <v>22</v>
      </c>
    </row>
    <row r="62" spans="1:12" ht="13.5" customHeight="1" outlineLevel="1">
      <c r="A62" s="190"/>
      <c r="B62" s="141"/>
      <c r="C62" s="84"/>
      <c r="D62" s="346" t="s">
        <v>36</v>
      </c>
      <c r="E62" s="347"/>
      <c r="F62" s="347"/>
      <c r="G62" s="348"/>
      <c r="H62" s="182"/>
      <c r="I62" s="213">
        <f t="shared" si="3"/>
        <v>0</v>
      </c>
      <c r="J62" s="372"/>
      <c r="L62" s="102" t="s">
        <v>37</v>
      </c>
    </row>
    <row r="63" spans="1:12" ht="13.5" customHeight="1" outlineLevel="1">
      <c r="A63" s="191"/>
      <c r="B63" s="85"/>
      <c r="C63" s="84"/>
      <c r="D63" s="346" t="s">
        <v>36</v>
      </c>
      <c r="E63" s="347"/>
      <c r="F63" s="347"/>
      <c r="G63" s="348"/>
      <c r="H63" s="82"/>
      <c r="I63" s="213">
        <f t="shared" si="3"/>
        <v>0</v>
      </c>
      <c r="J63" s="372"/>
      <c r="L63" s="102" t="s">
        <v>37</v>
      </c>
    </row>
    <row r="64" spans="1:12" ht="12.75" customHeight="1" outlineLevel="1">
      <c r="A64" s="191"/>
      <c r="B64" s="85"/>
      <c r="C64" s="84"/>
      <c r="D64" s="346" t="s">
        <v>36</v>
      </c>
      <c r="E64" s="347"/>
      <c r="F64" s="347"/>
      <c r="G64" s="348"/>
      <c r="H64" s="82"/>
      <c r="I64" s="213">
        <f t="shared" si="3"/>
        <v>0</v>
      </c>
      <c r="J64" s="372"/>
      <c r="L64" s="102" t="s">
        <v>37</v>
      </c>
    </row>
    <row r="65" spans="1:30" ht="12.75" customHeight="1" outlineLevel="1">
      <c r="A65" s="191"/>
      <c r="B65" s="85"/>
      <c r="C65" s="84"/>
      <c r="D65" s="346" t="s">
        <v>36</v>
      </c>
      <c r="E65" s="347"/>
      <c r="F65" s="347"/>
      <c r="G65" s="348"/>
      <c r="H65" s="82"/>
      <c r="I65" s="213">
        <f t="shared" si="3"/>
        <v>0</v>
      </c>
      <c r="J65" s="372"/>
      <c r="L65" s="102" t="s">
        <v>37</v>
      </c>
    </row>
    <row r="66" spans="1:30" ht="12.75" customHeight="1" outlineLevel="1">
      <c r="A66" s="191"/>
      <c r="B66" s="85"/>
      <c r="C66" s="84"/>
      <c r="D66" s="346" t="s">
        <v>36</v>
      </c>
      <c r="E66" s="347"/>
      <c r="F66" s="347"/>
      <c r="G66" s="348"/>
      <c r="H66" s="82"/>
      <c r="I66" s="213">
        <f t="shared" si="3"/>
        <v>0</v>
      </c>
      <c r="J66" s="372"/>
      <c r="L66" s="102" t="s">
        <v>37</v>
      </c>
    </row>
    <row r="67" spans="1:30" ht="13.5" customHeight="1" outlineLevel="1">
      <c r="A67" s="191"/>
      <c r="B67" s="85"/>
      <c r="C67" s="84"/>
      <c r="D67" s="346" t="s">
        <v>36</v>
      </c>
      <c r="E67" s="347"/>
      <c r="F67" s="347"/>
      <c r="G67" s="348"/>
      <c r="H67" s="82"/>
      <c r="I67" s="213">
        <f t="shared" si="3"/>
        <v>0</v>
      </c>
      <c r="J67" s="372"/>
      <c r="L67" s="102" t="s">
        <v>37</v>
      </c>
    </row>
    <row r="68" spans="1:30" ht="12.75" customHeight="1" outlineLevel="1">
      <c r="A68" s="191"/>
      <c r="B68" s="85"/>
      <c r="C68" s="84"/>
      <c r="D68" s="346" t="s">
        <v>36</v>
      </c>
      <c r="E68" s="347"/>
      <c r="F68" s="347"/>
      <c r="G68" s="348"/>
      <c r="H68" s="82"/>
      <c r="I68" s="213">
        <f t="shared" si="3"/>
        <v>0</v>
      </c>
      <c r="J68" s="372"/>
      <c r="L68" s="102" t="s">
        <v>37</v>
      </c>
    </row>
    <row r="69" spans="1:30" ht="12.75" customHeight="1" outlineLevel="1">
      <c r="A69" s="191"/>
      <c r="B69" s="85"/>
      <c r="C69" s="84"/>
      <c r="D69" s="346" t="s">
        <v>36</v>
      </c>
      <c r="E69" s="347"/>
      <c r="F69" s="347"/>
      <c r="G69" s="348"/>
      <c r="H69" s="82"/>
      <c r="I69" s="213">
        <f t="shared" si="3"/>
        <v>0</v>
      </c>
      <c r="J69" s="372"/>
      <c r="L69" s="102" t="s">
        <v>37</v>
      </c>
    </row>
    <row r="70" spans="1:30" ht="12.75" customHeight="1" outlineLevel="1">
      <c r="A70" s="191"/>
      <c r="B70" s="85"/>
      <c r="C70" s="84"/>
      <c r="D70" s="346" t="s">
        <v>36</v>
      </c>
      <c r="E70" s="347"/>
      <c r="F70" s="347"/>
      <c r="G70" s="348"/>
      <c r="H70" s="82"/>
      <c r="I70" s="213">
        <f t="shared" si="3"/>
        <v>0</v>
      </c>
      <c r="J70" s="372"/>
      <c r="L70" s="102" t="s">
        <v>37</v>
      </c>
    </row>
    <row r="71" spans="1:30" ht="13.5" customHeight="1" outlineLevel="1">
      <c r="A71" s="190"/>
      <c r="B71" s="141"/>
      <c r="C71" s="84"/>
      <c r="D71" s="346" t="s">
        <v>36</v>
      </c>
      <c r="E71" s="347"/>
      <c r="F71" s="347"/>
      <c r="G71" s="348"/>
      <c r="H71" s="182"/>
      <c r="I71" s="213">
        <f t="shared" si="3"/>
        <v>0</v>
      </c>
      <c r="J71" s="372"/>
      <c r="L71" s="102" t="s">
        <v>37</v>
      </c>
    </row>
    <row r="72" spans="1:30" ht="13.5" customHeight="1" outlineLevel="1">
      <c r="A72" s="190"/>
      <c r="B72" s="141"/>
      <c r="C72" s="84"/>
      <c r="D72" s="346" t="s">
        <v>36</v>
      </c>
      <c r="E72" s="347"/>
      <c r="F72" s="347"/>
      <c r="G72" s="348"/>
      <c r="H72" s="182"/>
      <c r="I72" s="213">
        <f t="shared" si="3"/>
        <v>0</v>
      </c>
      <c r="J72" s="372"/>
      <c r="L72" s="102" t="s">
        <v>37</v>
      </c>
    </row>
    <row r="73" spans="1:30" ht="13.5" customHeight="1" outlineLevel="1">
      <c r="A73" s="190"/>
      <c r="B73" s="141"/>
      <c r="C73" s="84"/>
      <c r="D73" s="346" t="s">
        <v>36</v>
      </c>
      <c r="E73" s="347"/>
      <c r="F73" s="347"/>
      <c r="G73" s="348"/>
      <c r="H73" s="182"/>
      <c r="I73" s="213">
        <f>ROUND(H73,2)</f>
        <v>0</v>
      </c>
      <c r="J73" s="372"/>
      <c r="L73" s="102" t="s">
        <v>22</v>
      </c>
    </row>
    <row r="74" spans="1:30" s="71" customFormat="1" ht="123" customHeight="1">
      <c r="A74" s="183">
        <v>3</v>
      </c>
      <c r="B74" s="184" t="s">
        <v>38</v>
      </c>
      <c r="C74" s="184"/>
      <c r="D74" s="350" t="str">
        <f>IF('Données de base'!C21="Oui",CONCATENATE("Aide pour remplir: ",Exemple!O22),"")</f>
        <v/>
      </c>
      <c r="E74" s="350"/>
      <c r="F74" s="350"/>
      <c r="G74" s="350"/>
      <c r="H74" s="350"/>
      <c r="I74" s="211">
        <f>SUM(I75:I92)</f>
        <v>0</v>
      </c>
      <c r="J74" s="372"/>
      <c r="K74" s="133"/>
      <c r="L74" s="102"/>
      <c r="M74" s="70"/>
      <c r="N74" s="70"/>
      <c r="O74" s="70"/>
      <c r="P74" s="70"/>
      <c r="Q74" s="70"/>
      <c r="R74" s="70"/>
      <c r="S74" s="70"/>
      <c r="T74" s="70"/>
      <c r="U74" s="70"/>
      <c r="V74" s="70"/>
      <c r="W74" s="70"/>
      <c r="X74" s="70"/>
      <c r="Y74" s="70"/>
      <c r="Z74" s="70"/>
      <c r="AA74" s="70"/>
      <c r="AB74" s="70"/>
      <c r="AC74" s="70"/>
      <c r="AD74" s="70"/>
    </row>
    <row r="75" spans="1:30" ht="14.15" customHeight="1">
      <c r="A75" s="190"/>
      <c r="B75" s="179"/>
      <c r="C75" s="152"/>
      <c r="D75" s="340"/>
      <c r="E75" s="341"/>
      <c r="F75" s="341"/>
      <c r="G75" s="342"/>
      <c r="H75" s="195"/>
      <c r="I75" s="213">
        <f>ROUND(H75,2)</f>
        <v>0</v>
      </c>
      <c r="J75" s="372"/>
      <c r="L75" s="102" t="s">
        <v>37</v>
      </c>
    </row>
    <row r="76" spans="1:30" ht="14.15" customHeight="1">
      <c r="A76" s="190"/>
      <c r="B76" s="179"/>
      <c r="C76" s="152"/>
      <c r="D76" s="340"/>
      <c r="E76" s="341"/>
      <c r="F76" s="341"/>
      <c r="G76" s="342"/>
      <c r="H76" s="195"/>
      <c r="I76" s="213">
        <f t="shared" ref="I76:I92" si="4">ROUND(H76,2)</f>
        <v>0</v>
      </c>
      <c r="J76" s="372"/>
      <c r="L76" s="102" t="s">
        <v>22</v>
      </c>
    </row>
    <row r="77" spans="1:30" ht="14.15" customHeight="1">
      <c r="A77" s="190"/>
      <c r="B77" s="179"/>
      <c r="C77" s="152"/>
      <c r="D77" s="340"/>
      <c r="E77" s="341"/>
      <c r="F77" s="341"/>
      <c r="G77" s="342"/>
      <c r="H77" s="195"/>
      <c r="I77" s="213">
        <f t="shared" si="4"/>
        <v>0</v>
      </c>
      <c r="J77" s="372"/>
      <c r="L77" s="102" t="s">
        <v>37</v>
      </c>
    </row>
    <row r="78" spans="1:30" ht="14.15" customHeight="1">
      <c r="A78" s="190"/>
      <c r="B78" s="179"/>
      <c r="C78" s="152"/>
      <c r="D78" s="340"/>
      <c r="E78" s="341"/>
      <c r="F78" s="341"/>
      <c r="G78" s="342"/>
      <c r="H78" s="195"/>
      <c r="I78" s="213">
        <f t="shared" si="4"/>
        <v>0</v>
      </c>
      <c r="J78" s="372"/>
      <c r="L78" s="102" t="s">
        <v>22</v>
      </c>
    </row>
    <row r="79" spans="1:30" ht="14.15" customHeight="1">
      <c r="A79" s="190"/>
      <c r="B79" s="179"/>
      <c r="C79" s="152"/>
      <c r="D79" s="340"/>
      <c r="E79" s="341"/>
      <c r="F79" s="341"/>
      <c r="G79" s="342"/>
      <c r="H79" s="195"/>
      <c r="I79" s="213">
        <f t="shared" si="4"/>
        <v>0</v>
      </c>
      <c r="J79" s="372"/>
      <c r="L79" s="102" t="s">
        <v>22</v>
      </c>
    </row>
    <row r="80" spans="1:30" ht="14.15" customHeight="1">
      <c r="A80" s="190"/>
      <c r="B80" s="179"/>
      <c r="C80" s="152"/>
      <c r="D80" s="340"/>
      <c r="E80" s="341"/>
      <c r="F80" s="341"/>
      <c r="G80" s="342"/>
      <c r="H80" s="195"/>
      <c r="I80" s="213">
        <f t="shared" si="4"/>
        <v>0</v>
      </c>
      <c r="J80" s="372"/>
      <c r="L80" s="102" t="s">
        <v>22</v>
      </c>
    </row>
    <row r="81" spans="1:12" ht="14.15" customHeight="1" outlineLevel="1">
      <c r="A81" s="190"/>
      <c r="B81" s="141"/>
      <c r="C81" s="84"/>
      <c r="D81" s="340"/>
      <c r="E81" s="341"/>
      <c r="F81" s="341"/>
      <c r="G81" s="342"/>
      <c r="H81" s="196"/>
      <c r="I81" s="213">
        <f t="shared" si="4"/>
        <v>0</v>
      </c>
      <c r="J81" s="372"/>
      <c r="L81" s="102" t="s">
        <v>37</v>
      </c>
    </row>
    <row r="82" spans="1:12" ht="14.15" customHeight="1" outlineLevel="1">
      <c r="A82" s="190"/>
      <c r="B82" s="141"/>
      <c r="C82" s="84"/>
      <c r="D82" s="340"/>
      <c r="E82" s="341"/>
      <c r="F82" s="341"/>
      <c r="G82" s="342"/>
      <c r="H82" s="196"/>
      <c r="I82" s="213">
        <f t="shared" si="4"/>
        <v>0</v>
      </c>
      <c r="J82" s="372"/>
      <c r="L82" s="102" t="s">
        <v>37</v>
      </c>
    </row>
    <row r="83" spans="1:12" ht="14.15" customHeight="1" outlineLevel="1">
      <c r="A83" s="190"/>
      <c r="B83" s="141"/>
      <c r="C83" s="84"/>
      <c r="D83" s="340"/>
      <c r="E83" s="341"/>
      <c r="F83" s="341"/>
      <c r="G83" s="342"/>
      <c r="H83" s="196"/>
      <c r="I83" s="213">
        <f t="shared" si="4"/>
        <v>0</v>
      </c>
      <c r="J83" s="372"/>
      <c r="L83" s="102" t="s">
        <v>37</v>
      </c>
    </row>
    <row r="84" spans="1:12" ht="14.15" customHeight="1" outlineLevel="1">
      <c r="A84" s="190"/>
      <c r="B84" s="141"/>
      <c r="C84" s="84"/>
      <c r="D84" s="340"/>
      <c r="E84" s="341"/>
      <c r="F84" s="341"/>
      <c r="G84" s="342"/>
      <c r="H84" s="196"/>
      <c r="I84" s="213">
        <f t="shared" si="4"/>
        <v>0</v>
      </c>
      <c r="J84" s="372"/>
      <c r="L84" s="102" t="s">
        <v>22</v>
      </c>
    </row>
    <row r="85" spans="1:12" ht="14.15" customHeight="1" outlineLevel="1">
      <c r="A85" s="190"/>
      <c r="B85" s="141"/>
      <c r="C85" s="84"/>
      <c r="D85" s="340"/>
      <c r="E85" s="341"/>
      <c r="F85" s="341"/>
      <c r="G85" s="342"/>
      <c r="H85" s="196"/>
      <c r="I85" s="213">
        <f t="shared" si="4"/>
        <v>0</v>
      </c>
      <c r="J85" s="372"/>
      <c r="L85" s="102" t="s">
        <v>37</v>
      </c>
    </row>
    <row r="86" spans="1:12" ht="14.15" customHeight="1" outlineLevel="1">
      <c r="A86" s="190"/>
      <c r="B86" s="141"/>
      <c r="C86" s="84"/>
      <c r="D86" s="340"/>
      <c r="E86" s="341"/>
      <c r="F86" s="341"/>
      <c r="G86" s="342"/>
      <c r="H86" s="196"/>
      <c r="I86" s="213">
        <f t="shared" si="4"/>
        <v>0</v>
      </c>
      <c r="J86" s="372"/>
      <c r="L86" s="102" t="s">
        <v>37</v>
      </c>
    </row>
    <row r="87" spans="1:12" ht="14.15" customHeight="1" outlineLevel="1">
      <c r="A87" s="190"/>
      <c r="B87" s="141"/>
      <c r="C87" s="84"/>
      <c r="D87" s="340"/>
      <c r="E87" s="341"/>
      <c r="F87" s="341"/>
      <c r="G87" s="342"/>
      <c r="H87" s="196"/>
      <c r="I87" s="213">
        <f t="shared" si="4"/>
        <v>0</v>
      </c>
      <c r="J87" s="372"/>
      <c r="L87" s="102" t="s">
        <v>37</v>
      </c>
    </row>
    <row r="88" spans="1:12" ht="14.15" customHeight="1" outlineLevel="1">
      <c r="A88" s="190"/>
      <c r="B88" s="141"/>
      <c r="C88" s="84"/>
      <c r="D88" s="340"/>
      <c r="E88" s="341"/>
      <c r="F88" s="341"/>
      <c r="G88" s="342"/>
      <c r="H88" s="196"/>
      <c r="I88" s="213">
        <f t="shared" si="4"/>
        <v>0</v>
      </c>
      <c r="J88" s="372"/>
      <c r="L88" s="102" t="s">
        <v>37</v>
      </c>
    </row>
    <row r="89" spans="1:12" ht="14.15" customHeight="1" outlineLevel="1">
      <c r="A89" s="190"/>
      <c r="B89" s="141"/>
      <c r="C89" s="84"/>
      <c r="D89" s="340"/>
      <c r="E89" s="341"/>
      <c r="F89" s="341"/>
      <c r="G89" s="342"/>
      <c r="H89" s="196"/>
      <c r="I89" s="213">
        <f t="shared" si="4"/>
        <v>0</v>
      </c>
      <c r="J89" s="372"/>
      <c r="L89" s="102" t="s">
        <v>37</v>
      </c>
    </row>
    <row r="90" spans="1:12" ht="14.15" customHeight="1" outlineLevel="1">
      <c r="A90" s="190"/>
      <c r="B90" s="141"/>
      <c r="C90" s="84"/>
      <c r="D90" s="340"/>
      <c r="E90" s="341"/>
      <c r="F90" s="341"/>
      <c r="G90" s="342"/>
      <c r="H90" s="196"/>
      <c r="I90" s="213">
        <f t="shared" si="4"/>
        <v>0</v>
      </c>
      <c r="J90" s="372"/>
      <c r="L90" s="102" t="s">
        <v>37</v>
      </c>
    </row>
    <row r="91" spans="1:12" ht="14.15" customHeight="1" outlineLevel="1">
      <c r="A91" s="190"/>
      <c r="B91" s="141"/>
      <c r="C91" s="84"/>
      <c r="D91" s="340"/>
      <c r="E91" s="341"/>
      <c r="F91" s="341"/>
      <c r="G91" s="342"/>
      <c r="H91" s="196"/>
      <c r="I91" s="213">
        <f t="shared" si="4"/>
        <v>0</v>
      </c>
      <c r="J91" s="372"/>
      <c r="L91" s="102" t="s">
        <v>37</v>
      </c>
    </row>
    <row r="92" spans="1:12" ht="14.15" customHeight="1" outlineLevel="1">
      <c r="A92" s="190"/>
      <c r="B92" s="141"/>
      <c r="C92" s="84"/>
      <c r="D92" s="340"/>
      <c r="E92" s="341"/>
      <c r="F92" s="341"/>
      <c r="G92" s="342"/>
      <c r="H92" s="196"/>
      <c r="I92" s="213">
        <f t="shared" si="4"/>
        <v>0</v>
      </c>
      <c r="J92" s="372"/>
      <c r="L92" s="102" t="s">
        <v>22</v>
      </c>
    </row>
    <row r="93" spans="1:12" ht="105.75" customHeight="1">
      <c r="A93" s="183">
        <v>4</v>
      </c>
      <c r="B93" s="184" t="s">
        <v>39</v>
      </c>
      <c r="C93" s="184"/>
      <c r="D93" s="343" t="str">
        <f>IF('Données de base'!C21="Oui",CONCATENATE("Aide pour remplir: ",Exemple!O30),"")</f>
        <v/>
      </c>
      <c r="E93" s="344"/>
      <c r="F93" s="344"/>
      <c r="G93" s="344"/>
      <c r="H93" s="345"/>
      <c r="I93" s="214">
        <f>SUM(I94:I98)</f>
        <v>0</v>
      </c>
      <c r="J93" s="372"/>
    </row>
    <row r="94" spans="1:12" ht="14.15" customHeight="1">
      <c r="A94" s="190"/>
      <c r="B94" s="141"/>
      <c r="C94" s="84"/>
      <c r="D94" s="375" t="s">
        <v>40</v>
      </c>
      <c r="E94" s="376"/>
      <c r="F94" s="376"/>
      <c r="G94" s="377"/>
      <c r="H94" s="196"/>
      <c r="I94" s="212">
        <f>ROUND(H94,2)</f>
        <v>0</v>
      </c>
      <c r="J94" s="372"/>
      <c r="L94" s="102" t="s">
        <v>22</v>
      </c>
    </row>
    <row r="95" spans="1:12" ht="14.15" customHeight="1">
      <c r="A95" s="190"/>
      <c r="B95" s="141"/>
      <c r="C95" s="84"/>
      <c r="D95" s="375" t="s">
        <v>40</v>
      </c>
      <c r="E95" s="376"/>
      <c r="F95" s="376"/>
      <c r="G95" s="377"/>
      <c r="H95" s="196"/>
      <c r="I95" s="212">
        <f t="shared" ref="I95:I98" si="5">ROUND(H95,2)</f>
        <v>0</v>
      </c>
      <c r="J95" s="372"/>
      <c r="L95" s="102" t="s">
        <v>22</v>
      </c>
    </row>
    <row r="96" spans="1:12" ht="14.15" customHeight="1">
      <c r="A96" s="190"/>
      <c r="B96" s="141"/>
      <c r="C96" s="84"/>
      <c r="D96" s="375" t="s">
        <v>40</v>
      </c>
      <c r="E96" s="376"/>
      <c r="F96" s="376"/>
      <c r="G96" s="377"/>
      <c r="H96" s="196"/>
      <c r="I96" s="212">
        <f t="shared" si="5"/>
        <v>0</v>
      </c>
      <c r="J96" s="372"/>
      <c r="L96" s="102" t="s">
        <v>22</v>
      </c>
    </row>
    <row r="97" spans="1:30" ht="14.15" customHeight="1">
      <c r="A97" s="190"/>
      <c r="B97" s="141"/>
      <c r="C97" s="84"/>
      <c r="D97" s="375" t="s">
        <v>40</v>
      </c>
      <c r="E97" s="376"/>
      <c r="F97" s="376"/>
      <c r="G97" s="377"/>
      <c r="H97" s="196"/>
      <c r="I97" s="212">
        <f t="shared" si="5"/>
        <v>0</v>
      </c>
      <c r="J97" s="372"/>
      <c r="L97" s="102" t="s">
        <v>22</v>
      </c>
    </row>
    <row r="98" spans="1:30" ht="14.15" customHeight="1">
      <c r="A98" s="190"/>
      <c r="B98" s="141"/>
      <c r="C98" s="84"/>
      <c r="D98" s="375" t="s">
        <v>40</v>
      </c>
      <c r="E98" s="376"/>
      <c r="F98" s="376"/>
      <c r="G98" s="377"/>
      <c r="H98" s="196"/>
      <c r="I98" s="212">
        <f t="shared" si="5"/>
        <v>0</v>
      </c>
      <c r="J98" s="372"/>
      <c r="L98" s="102" t="s">
        <v>37</v>
      </c>
    </row>
    <row r="99" spans="1:30" s="71" customFormat="1" ht="76.5" customHeight="1">
      <c r="A99" s="183">
        <v>5</v>
      </c>
      <c r="B99" s="184" t="s">
        <v>41</v>
      </c>
      <c r="C99" s="184"/>
      <c r="D99" s="350" t="str">
        <f>IF('Données de base'!C21="Oui",CONCATENATE("Aide pour remplir: ",TRIM(Exemple!O37)),"")</f>
        <v/>
      </c>
      <c r="E99" s="350"/>
      <c r="F99" s="350"/>
      <c r="G99" s="350"/>
      <c r="H99" s="350"/>
      <c r="I99" s="211">
        <f>SUM(I100:I115)</f>
        <v>0</v>
      </c>
      <c r="J99" s="372"/>
      <c r="K99" s="134">
        <f>IF(I161&gt;400000,1,0)+(IF(I99&gt;(I161/2),1,0))</f>
        <v>0</v>
      </c>
      <c r="L99" s="102"/>
      <c r="M99" s="70"/>
      <c r="N99" s="70"/>
      <c r="O99" s="70"/>
      <c r="P99" s="70"/>
      <c r="Q99" s="70"/>
      <c r="R99" s="70"/>
      <c r="S99" s="70"/>
      <c r="T99" s="70"/>
      <c r="U99" s="70"/>
      <c r="V99" s="70"/>
      <c r="W99" s="70"/>
      <c r="X99" s="70"/>
      <c r="Y99" s="70"/>
      <c r="Z99" s="70"/>
      <c r="AA99" s="70"/>
      <c r="AB99" s="70"/>
      <c r="AC99" s="70"/>
      <c r="AD99" s="70"/>
    </row>
    <row r="100" spans="1:30" ht="14.15" customHeight="1">
      <c r="A100" s="190"/>
      <c r="B100" s="179"/>
      <c r="C100" s="185"/>
      <c r="D100" s="340"/>
      <c r="E100" s="341"/>
      <c r="F100" s="341"/>
      <c r="G100" s="342"/>
      <c r="H100" s="195"/>
      <c r="I100" s="213">
        <f>ROUND(H100,2)</f>
        <v>0</v>
      </c>
      <c r="J100" s="372"/>
      <c r="L100" s="102" t="s">
        <v>22</v>
      </c>
    </row>
    <row r="101" spans="1:30" ht="14.15" customHeight="1">
      <c r="A101" s="190"/>
      <c r="B101" s="179"/>
      <c r="C101" s="185"/>
      <c r="D101" s="340"/>
      <c r="E101" s="341"/>
      <c r="F101" s="341"/>
      <c r="G101" s="342"/>
      <c r="H101" s="195"/>
      <c r="I101" s="213">
        <f t="shared" ref="I101:I115" si="6">ROUND(H101,2)</f>
        <v>0</v>
      </c>
      <c r="J101" s="372"/>
      <c r="L101" s="102" t="s">
        <v>37</v>
      </c>
    </row>
    <row r="102" spans="1:30" ht="14.15" customHeight="1">
      <c r="A102" s="190"/>
      <c r="B102" s="179"/>
      <c r="C102" s="185"/>
      <c r="D102" s="340"/>
      <c r="E102" s="341"/>
      <c r="F102" s="341"/>
      <c r="G102" s="342"/>
      <c r="H102" s="195"/>
      <c r="I102" s="213">
        <f t="shared" si="6"/>
        <v>0</v>
      </c>
      <c r="J102" s="372"/>
      <c r="L102" s="102" t="s">
        <v>37</v>
      </c>
    </row>
    <row r="103" spans="1:30" ht="14.15" customHeight="1">
      <c r="A103" s="190"/>
      <c r="B103" s="179"/>
      <c r="C103" s="185"/>
      <c r="D103" s="340"/>
      <c r="E103" s="341"/>
      <c r="F103" s="341"/>
      <c r="G103" s="342"/>
      <c r="H103" s="195"/>
      <c r="I103" s="213">
        <f t="shared" si="6"/>
        <v>0</v>
      </c>
      <c r="J103" s="372"/>
      <c r="L103" s="102" t="s">
        <v>37</v>
      </c>
    </row>
    <row r="104" spans="1:30" ht="14.15" customHeight="1" outlineLevel="1">
      <c r="A104" s="190"/>
      <c r="B104" s="179"/>
      <c r="C104" s="185"/>
      <c r="D104" s="340"/>
      <c r="E104" s="341"/>
      <c r="F104" s="341"/>
      <c r="G104" s="342"/>
      <c r="H104" s="195"/>
      <c r="I104" s="213">
        <f t="shared" si="6"/>
        <v>0</v>
      </c>
      <c r="J104" s="372"/>
      <c r="L104" s="102" t="s">
        <v>37</v>
      </c>
    </row>
    <row r="105" spans="1:30" ht="14.15" customHeight="1" outlineLevel="1">
      <c r="A105" s="190"/>
      <c r="B105" s="141"/>
      <c r="C105" s="141"/>
      <c r="D105" s="340"/>
      <c r="E105" s="341"/>
      <c r="F105" s="341"/>
      <c r="G105" s="342"/>
      <c r="H105" s="196"/>
      <c r="I105" s="213">
        <f t="shared" si="6"/>
        <v>0</v>
      </c>
      <c r="J105" s="372"/>
      <c r="L105" s="102" t="s">
        <v>37</v>
      </c>
    </row>
    <row r="106" spans="1:30" ht="14.15" customHeight="1" outlineLevel="1">
      <c r="A106" s="190"/>
      <c r="B106" s="141"/>
      <c r="C106" s="141"/>
      <c r="D106" s="340"/>
      <c r="E106" s="341"/>
      <c r="F106" s="341"/>
      <c r="G106" s="342"/>
      <c r="H106" s="196"/>
      <c r="I106" s="213">
        <f t="shared" si="6"/>
        <v>0</v>
      </c>
      <c r="J106" s="372"/>
      <c r="L106" s="102" t="s">
        <v>37</v>
      </c>
    </row>
    <row r="107" spans="1:30" ht="14.15" customHeight="1" outlineLevel="1">
      <c r="A107" s="190"/>
      <c r="B107" s="141"/>
      <c r="C107" s="141"/>
      <c r="D107" s="340"/>
      <c r="E107" s="341"/>
      <c r="F107" s="341"/>
      <c r="G107" s="342"/>
      <c r="H107" s="196"/>
      <c r="I107" s="213">
        <f t="shared" si="6"/>
        <v>0</v>
      </c>
      <c r="J107" s="372"/>
      <c r="L107" s="102" t="s">
        <v>22</v>
      </c>
    </row>
    <row r="108" spans="1:30" ht="14.15" customHeight="1" outlineLevel="1">
      <c r="A108" s="190"/>
      <c r="B108" s="141"/>
      <c r="C108" s="141"/>
      <c r="D108" s="340"/>
      <c r="E108" s="341"/>
      <c r="F108" s="341"/>
      <c r="G108" s="342"/>
      <c r="H108" s="196"/>
      <c r="I108" s="213">
        <f t="shared" si="6"/>
        <v>0</v>
      </c>
      <c r="J108" s="372"/>
      <c r="L108" s="102" t="s">
        <v>37</v>
      </c>
    </row>
    <row r="109" spans="1:30" ht="14.15" customHeight="1" outlineLevel="1">
      <c r="A109" s="190"/>
      <c r="B109" s="141"/>
      <c r="C109" s="141"/>
      <c r="D109" s="340"/>
      <c r="E109" s="341"/>
      <c r="F109" s="341"/>
      <c r="G109" s="342"/>
      <c r="H109" s="196"/>
      <c r="I109" s="213">
        <f t="shared" si="6"/>
        <v>0</v>
      </c>
      <c r="J109" s="372"/>
      <c r="L109" s="102" t="s">
        <v>37</v>
      </c>
    </row>
    <row r="110" spans="1:30" ht="14.15" customHeight="1" outlineLevel="1">
      <c r="A110" s="190"/>
      <c r="B110" s="141"/>
      <c r="C110" s="141"/>
      <c r="D110" s="340"/>
      <c r="E110" s="341"/>
      <c r="F110" s="341"/>
      <c r="G110" s="342"/>
      <c r="H110" s="196"/>
      <c r="I110" s="213">
        <f t="shared" si="6"/>
        <v>0</v>
      </c>
      <c r="J110" s="372"/>
      <c r="L110" s="102" t="s">
        <v>37</v>
      </c>
    </row>
    <row r="111" spans="1:30" ht="14.15" customHeight="1" outlineLevel="1">
      <c r="A111" s="190"/>
      <c r="B111" s="141"/>
      <c r="C111" s="141"/>
      <c r="D111" s="340"/>
      <c r="E111" s="341"/>
      <c r="F111" s="341"/>
      <c r="G111" s="342"/>
      <c r="H111" s="196"/>
      <c r="I111" s="213">
        <f t="shared" si="6"/>
        <v>0</v>
      </c>
      <c r="J111" s="372"/>
      <c r="L111" s="102" t="s">
        <v>37</v>
      </c>
    </row>
    <row r="112" spans="1:30" ht="14.15" customHeight="1" outlineLevel="1">
      <c r="A112" s="190"/>
      <c r="B112" s="141"/>
      <c r="C112" s="141"/>
      <c r="D112" s="340"/>
      <c r="E112" s="341"/>
      <c r="F112" s="341"/>
      <c r="G112" s="342"/>
      <c r="H112" s="196"/>
      <c r="I112" s="213">
        <f t="shared" si="6"/>
        <v>0</v>
      </c>
      <c r="J112" s="372"/>
      <c r="L112" s="102" t="s">
        <v>37</v>
      </c>
    </row>
    <row r="113" spans="1:30" ht="14.15" customHeight="1" outlineLevel="1">
      <c r="A113" s="190"/>
      <c r="B113" s="141"/>
      <c r="C113" s="141"/>
      <c r="D113" s="340"/>
      <c r="E113" s="341"/>
      <c r="F113" s="341"/>
      <c r="G113" s="342"/>
      <c r="H113" s="196"/>
      <c r="I113" s="213">
        <f t="shared" si="6"/>
        <v>0</v>
      </c>
      <c r="J113" s="372"/>
      <c r="L113" s="102" t="s">
        <v>37</v>
      </c>
    </row>
    <row r="114" spans="1:30" ht="14.15" customHeight="1" outlineLevel="1">
      <c r="A114" s="190"/>
      <c r="B114" s="141"/>
      <c r="C114" s="141"/>
      <c r="D114" s="340"/>
      <c r="E114" s="341"/>
      <c r="F114" s="341"/>
      <c r="G114" s="342"/>
      <c r="H114" s="196"/>
      <c r="I114" s="213">
        <f t="shared" si="6"/>
        <v>0</v>
      </c>
      <c r="J114" s="372"/>
      <c r="L114" s="102" t="s">
        <v>37</v>
      </c>
    </row>
    <row r="115" spans="1:30" ht="14.15" customHeight="1" outlineLevel="1">
      <c r="A115" s="190"/>
      <c r="B115" s="141"/>
      <c r="C115" s="141"/>
      <c r="D115" s="340"/>
      <c r="E115" s="341"/>
      <c r="F115" s="341"/>
      <c r="G115" s="342"/>
      <c r="H115" s="196"/>
      <c r="I115" s="213">
        <f t="shared" si="6"/>
        <v>0</v>
      </c>
      <c r="J115" s="372"/>
      <c r="L115" s="102" t="s">
        <v>22</v>
      </c>
    </row>
    <row r="116" spans="1:30" s="71" customFormat="1" ht="121.9" customHeight="1">
      <c r="A116" s="183">
        <v>6</v>
      </c>
      <c r="B116" s="184" t="s">
        <v>42</v>
      </c>
      <c r="C116" s="184"/>
      <c r="D116" s="350" t="str">
        <f>IF('Données de base'!C21="Oui",CONCATENATE("Aide pour remplir: ",TRIM(Exemple!O48)),"")</f>
        <v/>
      </c>
      <c r="E116" s="350"/>
      <c r="F116" s="350"/>
      <c r="G116" s="350"/>
      <c r="H116" s="350"/>
      <c r="I116" s="211">
        <f>SUM(I117:I132)</f>
        <v>0</v>
      </c>
      <c r="J116" s="372"/>
      <c r="K116" s="133"/>
      <c r="L116" s="102"/>
      <c r="M116" s="70"/>
      <c r="N116" s="70"/>
      <c r="O116" s="70"/>
      <c r="P116" s="70"/>
      <c r="Q116" s="70"/>
      <c r="R116" s="70"/>
      <c r="S116" s="70"/>
      <c r="T116" s="70"/>
      <c r="U116" s="70"/>
      <c r="V116" s="70"/>
      <c r="W116" s="70"/>
      <c r="X116" s="70"/>
      <c r="Y116" s="70"/>
      <c r="Z116" s="70"/>
      <c r="AA116" s="70"/>
      <c r="AB116" s="70"/>
      <c r="AC116" s="70"/>
      <c r="AD116" s="70"/>
    </row>
    <row r="117" spans="1:30" ht="14.15" customHeight="1">
      <c r="A117" s="178"/>
      <c r="B117" s="179"/>
      <c r="C117" s="185"/>
      <c r="D117" s="340"/>
      <c r="E117" s="341"/>
      <c r="F117" s="341"/>
      <c r="G117" s="342"/>
      <c r="H117" s="195"/>
      <c r="I117" s="202">
        <f>ROUND(H117,2)</f>
        <v>0</v>
      </c>
      <c r="J117" s="372"/>
      <c r="L117" s="102" t="s">
        <v>22</v>
      </c>
    </row>
    <row r="118" spans="1:30" ht="14.15" customHeight="1">
      <c r="A118" s="178"/>
      <c r="B118" s="179"/>
      <c r="C118" s="185"/>
      <c r="D118" s="340"/>
      <c r="E118" s="341"/>
      <c r="F118" s="341"/>
      <c r="G118" s="342"/>
      <c r="H118" s="195"/>
      <c r="I118" s="202">
        <f t="shared" ref="I118:I132" si="7">ROUND(H118,2)</f>
        <v>0</v>
      </c>
      <c r="J118" s="372"/>
      <c r="L118" s="102" t="s">
        <v>37</v>
      </c>
    </row>
    <row r="119" spans="1:30" ht="14.15" customHeight="1">
      <c r="A119" s="178"/>
      <c r="B119" s="179"/>
      <c r="C119" s="185"/>
      <c r="D119" s="340"/>
      <c r="E119" s="341"/>
      <c r="F119" s="341"/>
      <c r="G119" s="342"/>
      <c r="H119" s="195"/>
      <c r="I119" s="202">
        <f t="shared" si="7"/>
        <v>0</v>
      </c>
      <c r="J119" s="372"/>
      <c r="L119" s="102" t="s">
        <v>37</v>
      </c>
    </row>
    <row r="120" spans="1:30" ht="11.25" customHeight="1">
      <c r="A120" s="178"/>
      <c r="B120" s="179"/>
      <c r="C120" s="185"/>
      <c r="D120" s="340"/>
      <c r="E120" s="341"/>
      <c r="F120" s="341"/>
      <c r="G120" s="342"/>
      <c r="H120" s="195"/>
      <c r="I120" s="202">
        <f t="shared" si="7"/>
        <v>0</v>
      </c>
      <c r="J120" s="372"/>
      <c r="L120" s="102" t="s">
        <v>37</v>
      </c>
    </row>
    <row r="121" spans="1:30" s="2" customFormat="1" ht="11.25" customHeight="1">
      <c r="A121" s="178"/>
      <c r="B121" s="179"/>
      <c r="C121" s="185"/>
      <c r="D121" s="340"/>
      <c r="E121" s="341"/>
      <c r="F121" s="341"/>
      <c r="G121" s="342"/>
      <c r="H121" s="195"/>
      <c r="I121" s="202">
        <f t="shared" si="7"/>
        <v>0</v>
      </c>
      <c r="J121" s="372"/>
      <c r="K121" s="22"/>
      <c r="L121" s="102" t="s">
        <v>37</v>
      </c>
      <c r="M121" s="9"/>
      <c r="N121" s="9"/>
      <c r="O121" s="9"/>
      <c r="P121" s="9"/>
      <c r="Q121" s="9"/>
      <c r="R121" s="9"/>
      <c r="S121" s="9"/>
      <c r="T121" s="9"/>
      <c r="U121" s="9"/>
      <c r="V121" s="9"/>
      <c r="W121" s="9"/>
      <c r="X121" s="9"/>
      <c r="Y121" s="9"/>
      <c r="Z121" s="9"/>
      <c r="AA121" s="9"/>
      <c r="AB121" s="9"/>
      <c r="AC121" s="9"/>
      <c r="AD121" s="9"/>
    </row>
    <row r="122" spans="1:30" s="2" customFormat="1" ht="14.15" customHeight="1" outlineLevel="1">
      <c r="A122" s="178"/>
      <c r="B122" s="179"/>
      <c r="C122" s="141"/>
      <c r="D122" s="340"/>
      <c r="E122" s="341"/>
      <c r="F122" s="341"/>
      <c r="G122" s="342"/>
      <c r="H122" s="196"/>
      <c r="I122" s="202">
        <f t="shared" si="7"/>
        <v>0</v>
      </c>
      <c r="J122" s="372"/>
      <c r="K122" s="22"/>
      <c r="L122" s="102" t="s">
        <v>37</v>
      </c>
      <c r="M122" s="9"/>
      <c r="N122" s="9"/>
      <c r="O122" s="9"/>
      <c r="P122" s="9"/>
      <c r="Q122" s="9"/>
      <c r="R122" s="9"/>
      <c r="S122" s="9"/>
      <c r="T122" s="9"/>
      <c r="U122" s="9"/>
      <c r="V122" s="9"/>
      <c r="W122" s="9"/>
      <c r="X122" s="9"/>
      <c r="Y122" s="9"/>
      <c r="Z122" s="9"/>
      <c r="AA122" s="9"/>
      <c r="AB122" s="9"/>
      <c r="AC122" s="9"/>
      <c r="AD122" s="9"/>
    </row>
    <row r="123" spans="1:30" s="2" customFormat="1" ht="14.15" customHeight="1" outlineLevel="1">
      <c r="A123" s="178"/>
      <c r="B123" s="179"/>
      <c r="C123" s="141"/>
      <c r="D123" s="340"/>
      <c r="E123" s="341"/>
      <c r="F123" s="341"/>
      <c r="G123" s="342"/>
      <c r="H123" s="196"/>
      <c r="I123" s="202">
        <f t="shared" si="7"/>
        <v>0</v>
      </c>
      <c r="J123" s="372"/>
      <c r="K123" s="22"/>
      <c r="L123" s="102" t="s">
        <v>37</v>
      </c>
      <c r="M123" s="9"/>
      <c r="N123" s="9"/>
      <c r="O123" s="9"/>
      <c r="P123" s="9"/>
      <c r="Q123" s="9"/>
      <c r="R123" s="9"/>
      <c r="S123" s="9"/>
      <c r="T123" s="9"/>
      <c r="U123" s="9"/>
      <c r="V123" s="9"/>
      <c r="W123" s="9"/>
      <c r="X123" s="9"/>
      <c r="Y123" s="9"/>
      <c r="Z123" s="9"/>
      <c r="AA123" s="9"/>
      <c r="AB123" s="9"/>
      <c r="AC123" s="9"/>
      <c r="AD123" s="9"/>
    </row>
    <row r="124" spans="1:30" s="2" customFormat="1" ht="14.15" customHeight="1" outlineLevel="1">
      <c r="A124" s="178"/>
      <c r="B124" s="179"/>
      <c r="C124" s="141"/>
      <c r="D124" s="340"/>
      <c r="E124" s="341"/>
      <c r="F124" s="341"/>
      <c r="G124" s="342"/>
      <c r="H124" s="196"/>
      <c r="I124" s="202">
        <f t="shared" si="7"/>
        <v>0</v>
      </c>
      <c r="J124" s="372"/>
      <c r="K124" s="22"/>
      <c r="L124" s="102" t="s">
        <v>37</v>
      </c>
      <c r="M124" s="9"/>
      <c r="N124" s="9"/>
      <c r="O124" s="9"/>
      <c r="P124" s="9"/>
      <c r="Q124" s="9"/>
      <c r="R124" s="9"/>
      <c r="S124" s="9"/>
      <c r="T124" s="9"/>
      <c r="U124" s="9"/>
      <c r="V124" s="9"/>
      <c r="W124" s="9"/>
      <c r="X124" s="9"/>
      <c r="Y124" s="9"/>
      <c r="Z124" s="9"/>
      <c r="AA124" s="9"/>
      <c r="AB124" s="9"/>
      <c r="AC124" s="9"/>
      <c r="AD124" s="9"/>
    </row>
    <row r="125" spans="1:30" s="2" customFormat="1" ht="14.15" customHeight="1" outlineLevel="1">
      <c r="A125" s="178"/>
      <c r="B125" s="179"/>
      <c r="C125" s="141"/>
      <c r="D125" s="340"/>
      <c r="E125" s="341"/>
      <c r="F125" s="341"/>
      <c r="G125" s="342"/>
      <c r="H125" s="196"/>
      <c r="I125" s="202">
        <f t="shared" si="7"/>
        <v>0</v>
      </c>
      <c r="J125" s="372"/>
      <c r="K125" s="22"/>
      <c r="L125" s="102" t="s">
        <v>22</v>
      </c>
      <c r="M125" s="9"/>
      <c r="N125" s="9"/>
      <c r="O125" s="9"/>
      <c r="P125" s="9"/>
      <c r="Q125" s="9"/>
      <c r="R125" s="9"/>
      <c r="S125" s="9"/>
      <c r="T125" s="9"/>
      <c r="U125" s="9"/>
      <c r="V125" s="9"/>
      <c r="W125" s="9"/>
      <c r="X125" s="9"/>
      <c r="Y125" s="9"/>
      <c r="Z125" s="9"/>
      <c r="AA125" s="9"/>
      <c r="AB125" s="9"/>
      <c r="AC125" s="9"/>
      <c r="AD125" s="9"/>
    </row>
    <row r="126" spans="1:30" ht="14.15" customHeight="1" outlineLevel="1">
      <c r="A126" s="178"/>
      <c r="B126" s="179"/>
      <c r="C126" s="141"/>
      <c r="D126" s="340"/>
      <c r="E126" s="341"/>
      <c r="F126" s="341"/>
      <c r="G126" s="342"/>
      <c r="H126" s="196"/>
      <c r="I126" s="202">
        <f t="shared" si="7"/>
        <v>0</v>
      </c>
      <c r="J126" s="372"/>
      <c r="L126" s="102" t="s">
        <v>37</v>
      </c>
    </row>
    <row r="127" spans="1:30" s="2" customFormat="1" ht="14.15" customHeight="1" outlineLevel="1">
      <c r="A127" s="178"/>
      <c r="B127" s="179"/>
      <c r="C127" s="141"/>
      <c r="D127" s="340"/>
      <c r="E127" s="341"/>
      <c r="F127" s="341"/>
      <c r="G127" s="342"/>
      <c r="H127" s="196"/>
      <c r="I127" s="202">
        <f t="shared" si="7"/>
        <v>0</v>
      </c>
      <c r="J127" s="372"/>
      <c r="K127" s="22"/>
      <c r="L127" s="102" t="s">
        <v>37</v>
      </c>
      <c r="M127" s="9"/>
      <c r="N127" s="9"/>
      <c r="O127" s="9"/>
      <c r="P127" s="9"/>
      <c r="Q127" s="9"/>
      <c r="R127" s="9"/>
      <c r="S127" s="9"/>
      <c r="T127" s="9"/>
      <c r="U127" s="9"/>
      <c r="V127" s="9"/>
      <c r="W127" s="9"/>
      <c r="X127" s="9"/>
      <c r="Y127" s="9"/>
      <c r="Z127" s="9"/>
      <c r="AA127" s="9"/>
      <c r="AB127" s="9"/>
      <c r="AC127" s="9"/>
      <c r="AD127" s="9"/>
    </row>
    <row r="128" spans="1:30" s="2" customFormat="1" ht="14.15" customHeight="1" outlineLevel="1">
      <c r="A128" s="178"/>
      <c r="B128" s="179"/>
      <c r="C128" s="141"/>
      <c r="D128" s="340"/>
      <c r="E128" s="341"/>
      <c r="F128" s="341"/>
      <c r="G128" s="342"/>
      <c r="H128" s="196"/>
      <c r="I128" s="202">
        <f t="shared" si="7"/>
        <v>0</v>
      </c>
      <c r="J128" s="372"/>
      <c r="K128" s="22"/>
      <c r="L128" s="102" t="s">
        <v>37</v>
      </c>
      <c r="M128" s="9"/>
      <c r="N128" s="9"/>
      <c r="O128" s="9"/>
      <c r="P128" s="9"/>
      <c r="Q128" s="9"/>
      <c r="R128" s="9"/>
      <c r="S128" s="9"/>
      <c r="T128" s="9"/>
      <c r="U128" s="9"/>
      <c r="V128" s="9"/>
      <c r="W128" s="9"/>
      <c r="X128" s="9"/>
      <c r="Y128" s="9"/>
      <c r="Z128" s="9"/>
      <c r="AA128" s="9"/>
      <c r="AB128" s="9"/>
      <c r="AC128" s="9"/>
      <c r="AD128" s="9"/>
    </row>
    <row r="129" spans="1:30" s="2" customFormat="1" ht="14.15" customHeight="1" outlineLevel="1">
      <c r="A129" s="178"/>
      <c r="B129" s="179"/>
      <c r="C129" s="141"/>
      <c r="D129" s="340"/>
      <c r="E129" s="341"/>
      <c r="F129" s="341"/>
      <c r="G129" s="342"/>
      <c r="H129" s="196"/>
      <c r="I129" s="202">
        <f t="shared" si="7"/>
        <v>0</v>
      </c>
      <c r="J129" s="372"/>
      <c r="K129" s="22"/>
      <c r="L129" s="102" t="s">
        <v>37</v>
      </c>
      <c r="M129" s="9"/>
      <c r="N129" s="9"/>
      <c r="O129" s="9"/>
      <c r="P129" s="9"/>
      <c r="Q129" s="9"/>
      <c r="R129" s="9"/>
      <c r="S129" s="9"/>
      <c r="T129" s="9"/>
      <c r="U129" s="9"/>
      <c r="V129" s="9"/>
      <c r="W129" s="9"/>
      <c r="X129" s="9"/>
      <c r="Y129" s="9"/>
      <c r="Z129" s="9"/>
      <c r="AA129" s="9"/>
      <c r="AB129" s="9"/>
      <c r="AC129" s="9"/>
      <c r="AD129" s="9"/>
    </row>
    <row r="130" spans="1:30" s="2" customFormat="1" ht="14.15" customHeight="1" outlineLevel="1">
      <c r="A130" s="178"/>
      <c r="B130" s="179"/>
      <c r="C130" s="141"/>
      <c r="D130" s="340"/>
      <c r="E130" s="341"/>
      <c r="F130" s="341"/>
      <c r="G130" s="342"/>
      <c r="H130" s="196"/>
      <c r="I130" s="202">
        <f t="shared" si="7"/>
        <v>0</v>
      </c>
      <c r="J130" s="372"/>
      <c r="K130" s="22"/>
      <c r="L130" s="102" t="s">
        <v>37</v>
      </c>
      <c r="M130" s="9"/>
      <c r="N130" s="9"/>
      <c r="O130" s="9"/>
      <c r="P130" s="9"/>
      <c r="Q130" s="9"/>
      <c r="R130" s="9"/>
      <c r="S130" s="9"/>
      <c r="T130" s="9"/>
      <c r="U130" s="9"/>
      <c r="V130" s="9"/>
      <c r="W130" s="9"/>
      <c r="X130" s="9"/>
      <c r="Y130" s="9"/>
      <c r="Z130" s="9"/>
      <c r="AA130" s="9"/>
      <c r="AB130" s="9"/>
      <c r="AC130" s="9"/>
      <c r="AD130" s="9"/>
    </row>
    <row r="131" spans="1:30" s="2" customFormat="1" ht="14.15" customHeight="1" outlineLevel="1">
      <c r="A131" s="178"/>
      <c r="B131" s="179"/>
      <c r="C131" s="141"/>
      <c r="D131" s="340"/>
      <c r="E131" s="341"/>
      <c r="F131" s="341"/>
      <c r="G131" s="342"/>
      <c r="H131" s="196"/>
      <c r="I131" s="202">
        <f t="shared" si="7"/>
        <v>0</v>
      </c>
      <c r="J131" s="372"/>
      <c r="K131" s="22"/>
      <c r="L131" s="102" t="s">
        <v>37</v>
      </c>
      <c r="M131" s="9"/>
      <c r="N131" s="9"/>
      <c r="O131" s="9"/>
      <c r="P131" s="9"/>
      <c r="Q131" s="9"/>
      <c r="R131" s="9"/>
      <c r="S131" s="9"/>
      <c r="T131" s="9"/>
      <c r="U131" s="9"/>
      <c r="V131" s="9"/>
      <c r="W131" s="9"/>
      <c r="X131" s="9"/>
      <c r="Y131" s="9"/>
      <c r="Z131" s="9"/>
      <c r="AA131" s="9"/>
      <c r="AB131" s="9"/>
      <c r="AC131" s="9"/>
      <c r="AD131" s="9"/>
    </row>
    <row r="132" spans="1:30" s="2" customFormat="1" ht="14.15" customHeight="1" outlineLevel="1">
      <c r="A132" s="178"/>
      <c r="B132" s="179"/>
      <c r="C132" s="141"/>
      <c r="D132" s="340"/>
      <c r="E132" s="341"/>
      <c r="F132" s="341"/>
      <c r="G132" s="342"/>
      <c r="H132" s="196"/>
      <c r="I132" s="202">
        <f t="shared" si="7"/>
        <v>0</v>
      </c>
      <c r="J132" s="372"/>
      <c r="K132" s="22"/>
      <c r="L132" s="102" t="s">
        <v>22</v>
      </c>
      <c r="M132" s="9"/>
      <c r="N132" s="9"/>
      <c r="O132" s="9"/>
      <c r="P132" s="9"/>
      <c r="Q132" s="9"/>
      <c r="R132" s="9"/>
      <c r="S132" s="9"/>
      <c r="T132" s="9"/>
      <c r="U132" s="9"/>
      <c r="V132" s="9"/>
      <c r="W132" s="9"/>
      <c r="X132" s="9"/>
      <c r="Y132" s="9"/>
      <c r="Z132" s="9"/>
      <c r="AA132" s="9"/>
      <c r="AB132" s="9"/>
      <c r="AC132" s="9"/>
      <c r="AD132" s="9"/>
    </row>
    <row r="133" spans="1:30" s="71" customFormat="1" ht="124.5" customHeight="1">
      <c r="A133" s="180">
        <v>7</v>
      </c>
      <c r="B133" s="231" t="s">
        <v>159</v>
      </c>
      <c r="C133" s="181"/>
      <c r="D133" s="350" t="str">
        <f>IF('Données de base'!C21="Oui",CONCATENATE("Aide pour remplir: ",TRIM(Exemple!O59)),"")</f>
        <v/>
      </c>
      <c r="E133" s="350"/>
      <c r="F133" s="350"/>
      <c r="G133" s="350"/>
      <c r="H133" s="350"/>
      <c r="I133" s="211">
        <f>SUM(I134:I143)</f>
        <v>0</v>
      </c>
      <c r="J133" s="372"/>
      <c r="K133" s="133"/>
      <c r="L133" s="102"/>
      <c r="M133" s="70"/>
      <c r="N133" s="70"/>
      <c r="O133" s="70"/>
      <c r="P133" s="70"/>
      <c r="Q133" s="70"/>
      <c r="R133" s="70"/>
      <c r="S133" s="70"/>
      <c r="T133" s="70"/>
      <c r="U133" s="70"/>
      <c r="V133" s="70"/>
      <c r="W133" s="70"/>
      <c r="X133" s="70"/>
      <c r="Y133" s="70"/>
      <c r="Z133" s="70"/>
      <c r="AA133" s="70"/>
      <c r="AB133" s="70"/>
      <c r="AC133" s="70"/>
      <c r="AD133" s="70"/>
    </row>
    <row r="134" spans="1:30" ht="14.15" customHeight="1">
      <c r="A134" s="178"/>
      <c r="B134" s="179" t="s">
        <v>43</v>
      </c>
      <c r="C134" s="141"/>
      <c r="D134" s="141"/>
      <c r="E134" s="353"/>
      <c r="F134" s="354"/>
      <c r="G134" s="355"/>
      <c r="H134" s="196"/>
      <c r="I134" s="202">
        <f>ROUND(D134*H134,2)</f>
        <v>0</v>
      </c>
      <c r="J134" s="372"/>
      <c r="L134" s="102" t="s">
        <v>22</v>
      </c>
    </row>
    <row r="135" spans="1:30" ht="14.15" customHeight="1">
      <c r="A135" s="178"/>
      <c r="B135" s="179" t="s">
        <v>43</v>
      </c>
      <c r="C135" s="141"/>
      <c r="D135" s="141"/>
      <c r="E135" s="353"/>
      <c r="F135" s="354"/>
      <c r="G135" s="355"/>
      <c r="H135" s="196"/>
      <c r="I135" s="202">
        <f t="shared" ref="I135:I143" si="8">ROUND(D135*H135,2)</f>
        <v>0</v>
      </c>
      <c r="J135" s="372"/>
      <c r="L135" s="102" t="s">
        <v>37</v>
      </c>
    </row>
    <row r="136" spans="1:30" ht="14.15" customHeight="1">
      <c r="A136" s="178"/>
      <c r="B136" s="179" t="s">
        <v>43</v>
      </c>
      <c r="C136" s="141"/>
      <c r="D136" s="141"/>
      <c r="E136" s="353"/>
      <c r="F136" s="354"/>
      <c r="G136" s="355"/>
      <c r="H136" s="196"/>
      <c r="I136" s="202">
        <f t="shared" si="8"/>
        <v>0</v>
      </c>
      <c r="J136" s="372"/>
      <c r="L136" s="102" t="s">
        <v>22</v>
      </c>
    </row>
    <row r="137" spans="1:30" ht="14.15" customHeight="1">
      <c r="A137" s="178"/>
      <c r="B137" s="179" t="s">
        <v>43</v>
      </c>
      <c r="C137" s="141"/>
      <c r="D137" s="141"/>
      <c r="E137" s="353"/>
      <c r="F137" s="354"/>
      <c r="G137" s="355"/>
      <c r="H137" s="196"/>
      <c r="I137" s="202">
        <f t="shared" si="8"/>
        <v>0</v>
      </c>
      <c r="J137" s="372"/>
      <c r="L137" s="102" t="s">
        <v>37</v>
      </c>
    </row>
    <row r="138" spans="1:30" ht="14.15" customHeight="1" outlineLevel="1">
      <c r="A138" s="178"/>
      <c r="B138" s="179" t="s">
        <v>43</v>
      </c>
      <c r="C138" s="141"/>
      <c r="D138" s="141"/>
      <c r="E138" s="353"/>
      <c r="F138" s="354"/>
      <c r="G138" s="355"/>
      <c r="H138" s="196"/>
      <c r="I138" s="202">
        <f t="shared" si="8"/>
        <v>0</v>
      </c>
      <c r="J138" s="372"/>
      <c r="L138" s="102" t="s">
        <v>37</v>
      </c>
    </row>
    <row r="139" spans="1:30" ht="14.15" customHeight="1" outlineLevel="1">
      <c r="A139" s="178"/>
      <c r="B139" s="179" t="s">
        <v>43</v>
      </c>
      <c r="C139" s="141"/>
      <c r="D139" s="141"/>
      <c r="E139" s="353"/>
      <c r="F139" s="354"/>
      <c r="G139" s="355"/>
      <c r="H139" s="196"/>
      <c r="I139" s="202">
        <f t="shared" si="8"/>
        <v>0</v>
      </c>
      <c r="J139" s="372"/>
      <c r="L139" s="102" t="s">
        <v>37</v>
      </c>
    </row>
    <row r="140" spans="1:30" ht="14.15" customHeight="1" outlineLevel="1">
      <c r="A140" s="178"/>
      <c r="B140" s="179" t="s">
        <v>43</v>
      </c>
      <c r="C140" s="141"/>
      <c r="D140" s="141"/>
      <c r="E140" s="353"/>
      <c r="F140" s="354"/>
      <c r="G140" s="355"/>
      <c r="H140" s="196"/>
      <c r="I140" s="202">
        <f t="shared" si="8"/>
        <v>0</v>
      </c>
      <c r="J140" s="372"/>
      <c r="L140" s="102" t="s">
        <v>22</v>
      </c>
    </row>
    <row r="141" spans="1:30" ht="14.15" customHeight="1" outlineLevel="1">
      <c r="A141" s="178"/>
      <c r="B141" s="179" t="s">
        <v>43</v>
      </c>
      <c r="C141" s="141"/>
      <c r="D141" s="141"/>
      <c r="E141" s="353"/>
      <c r="F141" s="354"/>
      <c r="G141" s="355"/>
      <c r="H141" s="196"/>
      <c r="I141" s="202">
        <f t="shared" si="8"/>
        <v>0</v>
      </c>
      <c r="J141" s="372"/>
      <c r="L141" s="102" t="s">
        <v>37</v>
      </c>
    </row>
    <row r="142" spans="1:30" ht="14.15" customHeight="1" outlineLevel="1">
      <c r="A142" s="178"/>
      <c r="B142" s="179" t="s">
        <v>43</v>
      </c>
      <c r="C142" s="141"/>
      <c r="D142" s="141"/>
      <c r="E142" s="353"/>
      <c r="F142" s="354"/>
      <c r="G142" s="355"/>
      <c r="H142" s="196"/>
      <c r="I142" s="202">
        <f t="shared" si="8"/>
        <v>0</v>
      </c>
      <c r="J142" s="372"/>
      <c r="L142" s="102" t="s">
        <v>37</v>
      </c>
    </row>
    <row r="143" spans="1:30" ht="14.15" customHeight="1" outlineLevel="1">
      <c r="A143" s="178"/>
      <c r="B143" s="179" t="s">
        <v>43</v>
      </c>
      <c r="C143" s="141"/>
      <c r="D143" s="141"/>
      <c r="E143" s="353"/>
      <c r="F143" s="354"/>
      <c r="G143" s="355"/>
      <c r="H143" s="196"/>
      <c r="I143" s="202">
        <f t="shared" si="8"/>
        <v>0</v>
      </c>
      <c r="J143" s="372"/>
      <c r="L143" s="102" t="s">
        <v>22</v>
      </c>
    </row>
    <row r="144" spans="1:30" s="71" customFormat="1" ht="84.65" customHeight="1">
      <c r="A144" s="180">
        <v>8</v>
      </c>
      <c r="B144" s="181" t="s">
        <v>44</v>
      </c>
      <c r="C144" s="181"/>
      <c r="D144" s="350" t="str">
        <f>IF('Données de base'!C21="Oui",CONCATENATE("Aide pour remplir: ",TRIM(Exemple!O64)),"")</f>
        <v/>
      </c>
      <c r="E144" s="350"/>
      <c r="F144" s="350"/>
      <c r="G144" s="350"/>
      <c r="H144" s="350"/>
      <c r="I144" s="211">
        <f>SUM(I145:I149)</f>
        <v>0</v>
      </c>
      <c r="J144" s="372"/>
      <c r="K144" s="133"/>
      <c r="L144" s="102"/>
      <c r="M144" s="70"/>
      <c r="N144" s="70"/>
      <c r="O144" s="70"/>
      <c r="P144" s="70"/>
      <c r="Q144" s="70"/>
      <c r="R144" s="70"/>
      <c r="S144" s="70"/>
      <c r="T144" s="70"/>
      <c r="U144" s="70"/>
      <c r="V144" s="70"/>
      <c r="W144" s="70"/>
      <c r="X144" s="70"/>
      <c r="Y144" s="70"/>
      <c r="Z144" s="70"/>
      <c r="AA144" s="70"/>
      <c r="AB144" s="70"/>
      <c r="AC144" s="70"/>
      <c r="AD144" s="70"/>
    </row>
    <row r="145" spans="1:30" ht="14.15" customHeight="1">
      <c r="A145" s="178"/>
      <c r="B145" s="179"/>
      <c r="C145" s="141"/>
      <c r="D145" s="340"/>
      <c r="E145" s="341"/>
      <c r="F145" s="341"/>
      <c r="G145" s="342"/>
      <c r="H145" s="196"/>
      <c r="I145" s="202">
        <f>ROUND(H145,2)</f>
        <v>0</v>
      </c>
      <c r="J145" s="372"/>
      <c r="L145" s="102" t="s">
        <v>22</v>
      </c>
    </row>
    <row r="146" spans="1:30" ht="14.15" customHeight="1">
      <c r="A146" s="178"/>
      <c r="B146" s="179"/>
      <c r="C146" s="141"/>
      <c r="D146" s="340"/>
      <c r="E146" s="341"/>
      <c r="F146" s="341"/>
      <c r="G146" s="342"/>
      <c r="H146" s="196"/>
      <c r="I146" s="202">
        <f t="shared" ref="I146:I149" si="9">ROUND(H146,2)</f>
        <v>0</v>
      </c>
      <c r="J146" s="372"/>
      <c r="L146" s="102" t="s">
        <v>37</v>
      </c>
    </row>
    <row r="147" spans="1:30" ht="14.15" customHeight="1" outlineLevel="1">
      <c r="A147" s="178"/>
      <c r="B147" s="179"/>
      <c r="C147" s="141"/>
      <c r="D147" s="340"/>
      <c r="E147" s="341"/>
      <c r="F147" s="341"/>
      <c r="G147" s="342"/>
      <c r="H147" s="196"/>
      <c r="I147" s="202">
        <f t="shared" si="9"/>
        <v>0</v>
      </c>
      <c r="J147" s="372"/>
      <c r="L147" s="102" t="s">
        <v>37</v>
      </c>
    </row>
    <row r="148" spans="1:30" ht="14.15" customHeight="1" outlineLevel="1">
      <c r="A148" s="178"/>
      <c r="B148" s="179"/>
      <c r="C148" s="141"/>
      <c r="D148" s="340"/>
      <c r="E148" s="341"/>
      <c r="F148" s="341"/>
      <c r="G148" s="342"/>
      <c r="H148" s="196"/>
      <c r="I148" s="202">
        <f t="shared" si="9"/>
        <v>0</v>
      </c>
      <c r="J148" s="372"/>
      <c r="L148" s="102" t="s">
        <v>22</v>
      </c>
    </row>
    <row r="149" spans="1:30" ht="14.15" customHeight="1" outlineLevel="1">
      <c r="A149" s="178"/>
      <c r="B149" s="179"/>
      <c r="C149" s="141"/>
      <c r="D149" s="340"/>
      <c r="E149" s="341"/>
      <c r="F149" s="341"/>
      <c r="G149" s="342"/>
      <c r="H149" s="196"/>
      <c r="I149" s="202">
        <f t="shared" si="9"/>
        <v>0</v>
      </c>
      <c r="J149" s="372"/>
      <c r="L149" s="102" t="s">
        <v>22</v>
      </c>
    </row>
    <row r="150" spans="1:30" s="3" customFormat="1" ht="25.5" customHeight="1">
      <c r="A150" s="186"/>
      <c r="B150" s="366" t="s">
        <v>45</v>
      </c>
      <c r="C150" s="366"/>
      <c r="D150" s="366"/>
      <c r="E150" s="366"/>
      <c r="F150" s="366"/>
      <c r="G150" s="366"/>
      <c r="H150" s="366"/>
      <c r="I150" s="215">
        <f>I144+I133+I116+I99+I93+I74+I44+I6</f>
        <v>0</v>
      </c>
      <c r="J150" s="372"/>
      <c r="K150" s="23"/>
      <c r="L150" s="102"/>
      <c r="M150" s="7"/>
      <c r="N150" s="7"/>
      <c r="O150" s="7"/>
      <c r="P150" s="7"/>
      <c r="Q150" s="7"/>
      <c r="R150" s="7"/>
      <c r="S150" s="7"/>
      <c r="T150" s="7"/>
      <c r="U150" s="7"/>
      <c r="V150" s="7"/>
      <c r="W150" s="7"/>
      <c r="X150" s="7"/>
      <c r="Y150" s="7"/>
      <c r="Z150" s="7"/>
      <c r="AA150" s="7"/>
      <c r="AB150" s="7"/>
      <c r="AC150" s="7"/>
      <c r="AD150" s="7"/>
    </row>
    <row r="151" spans="1:30" s="73" customFormat="1" ht="81.75" customHeight="1">
      <c r="A151" s="183">
        <v>9</v>
      </c>
      <c r="B151" s="184" t="s">
        <v>46</v>
      </c>
      <c r="C151" s="184"/>
      <c r="D151" s="350" t="str">
        <f>IF('Données de base'!C21="Oui",CONCATENATE("Aide pour remplir: ",TRIM(Exemple!O68)),"")</f>
        <v/>
      </c>
      <c r="E151" s="350"/>
      <c r="F151" s="350"/>
      <c r="G151" s="350"/>
      <c r="H151" s="350"/>
      <c r="I151" s="216">
        <f>I152</f>
        <v>0</v>
      </c>
      <c r="J151" s="90"/>
      <c r="K151" s="135"/>
      <c r="L151" s="102"/>
      <c r="M151" s="72"/>
      <c r="N151" s="72"/>
      <c r="O151" s="72"/>
      <c r="P151" s="72"/>
      <c r="Q151" s="72"/>
      <c r="R151" s="72"/>
      <c r="S151" s="72"/>
      <c r="T151" s="72"/>
      <c r="U151" s="72"/>
      <c r="V151" s="72"/>
      <c r="W151" s="72"/>
      <c r="X151" s="72"/>
      <c r="Y151" s="72"/>
      <c r="Z151" s="72"/>
      <c r="AA151" s="72"/>
      <c r="AB151" s="72"/>
      <c r="AC151" s="72"/>
      <c r="AD151" s="72"/>
    </row>
    <row r="152" spans="1:30" ht="21" customHeight="1">
      <c r="A152" s="128"/>
      <c r="B152" s="156" t="s">
        <v>47</v>
      </c>
      <c r="C152" s="151"/>
      <c r="D152" s="197">
        <f>'Données de base'!E8</f>
        <v>0</v>
      </c>
      <c r="E152" s="360"/>
      <c r="F152" s="361"/>
      <c r="G152" s="362"/>
      <c r="H152" s="194">
        <f>I150</f>
        <v>0</v>
      </c>
      <c r="I152" s="213">
        <f>ROUND(D152*H152,2)</f>
        <v>0</v>
      </c>
      <c r="J152" s="93"/>
      <c r="L152" s="102" t="s">
        <v>22</v>
      </c>
    </row>
    <row r="153" spans="1:30" s="71" customFormat="1" ht="110.25" customHeight="1">
      <c r="A153" s="187"/>
      <c r="B153" s="363" t="s">
        <v>48</v>
      </c>
      <c r="C153" s="364"/>
      <c r="D153" s="364"/>
      <c r="E153" s="364"/>
      <c r="F153" s="364"/>
      <c r="G153" s="364"/>
      <c r="H153" s="365"/>
      <c r="I153" s="217">
        <f>I150+I151</f>
        <v>0</v>
      </c>
      <c r="J153" s="90"/>
      <c r="K153" s="133"/>
      <c r="L153" s="102"/>
      <c r="M153" s="70"/>
      <c r="N153" s="70"/>
      <c r="O153" s="70"/>
      <c r="P153" s="70"/>
      <c r="Q153" s="70"/>
      <c r="R153" s="70"/>
      <c r="S153" s="70"/>
      <c r="T153" s="70"/>
      <c r="U153" s="70"/>
      <c r="V153" s="70"/>
      <c r="W153" s="70"/>
      <c r="X153" s="70"/>
      <c r="Y153" s="70"/>
      <c r="Z153" s="70"/>
      <c r="AA153" s="70"/>
      <c r="AB153" s="70"/>
      <c r="AC153" s="70"/>
      <c r="AD153" s="70"/>
    </row>
    <row r="154" spans="1:30" s="73" customFormat="1" ht="69.75" customHeight="1">
      <c r="A154" s="180">
        <v>10</v>
      </c>
      <c r="B154" s="181" t="s">
        <v>49</v>
      </c>
      <c r="C154" s="181"/>
      <c r="D154" s="350" t="str">
        <f>IF('Données de base'!C21="Oui",CONCATENATE("Aide pour remplir: ",TRIM(Exemple!O71)),"")</f>
        <v/>
      </c>
      <c r="E154" s="350"/>
      <c r="F154" s="350"/>
      <c r="G154" s="350"/>
      <c r="H154" s="350"/>
      <c r="I154" s="216">
        <f>SUM(I155:I160)</f>
        <v>0</v>
      </c>
      <c r="J154" s="90"/>
      <c r="K154" s="135"/>
      <c r="L154" s="102"/>
      <c r="M154" s="72"/>
      <c r="N154" s="72"/>
      <c r="O154" s="72"/>
      <c r="P154" s="72"/>
      <c r="Q154" s="72"/>
      <c r="R154" s="72"/>
      <c r="S154" s="72"/>
      <c r="T154" s="72"/>
      <c r="U154" s="72"/>
      <c r="V154" s="72"/>
      <c r="W154" s="72"/>
      <c r="X154" s="72"/>
      <c r="Y154" s="72"/>
      <c r="Z154" s="72"/>
      <c r="AA154" s="72"/>
      <c r="AB154" s="72"/>
      <c r="AC154" s="72"/>
      <c r="AD154" s="72"/>
    </row>
    <row r="155" spans="1:30" ht="19.899999999999999" customHeight="1">
      <c r="A155" s="123"/>
      <c r="B155" s="179" t="s">
        <v>50</v>
      </c>
      <c r="C155" s="295"/>
      <c r="D155" s="334" t="s">
        <v>51</v>
      </c>
      <c r="E155" s="335"/>
      <c r="F155" s="335"/>
      <c r="G155" s="336"/>
      <c r="H155" s="233"/>
      <c r="I155" s="213">
        <f>H155</f>
        <v>0</v>
      </c>
      <c r="J155" s="93"/>
      <c r="L155" s="102" t="s">
        <v>22</v>
      </c>
    </row>
    <row r="156" spans="1:30" ht="19.899999999999999" customHeight="1">
      <c r="A156" s="123"/>
      <c r="B156" s="179" t="s">
        <v>50</v>
      </c>
      <c r="C156" s="295"/>
      <c r="D156" s="334" t="s">
        <v>51</v>
      </c>
      <c r="E156" s="335"/>
      <c r="F156" s="335"/>
      <c r="G156" s="336"/>
      <c r="H156" s="233"/>
      <c r="I156" s="213">
        <f t="shared" ref="I156:I160" si="10">H156</f>
        <v>0</v>
      </c>
      <c r="J156" s="93"/>
      <c r="L156" s="102" t="s">
        <v>37</v>
      </c>
    </row>
    <row r="157" spans="1:30" ht="19.899999999999999" customHeight="1">
      <c r="A157" s="123"/>
      <c r="B157" s="179" t="s">
        <v>50</v>
      </c>
      <c r="C157" s="295"/>
      <c r="D157" s="334" t="s">
        <v>51</v>
      </c>
      <c r="E157" s="335"/>
      <c r="F157" s="335"/>
      <c r="G157" s="336"/>
      <c r="H157" s="233"/>
      <c r="I157" s="213">
        <f t="shared" si="10"/>
        <v>0</v>
      </c>
      <c r="J157" s="93"/>
      <c r="L157" s="102" t="s">
        <v>37</v>
      </c>
    </row>
    <row r="158" spans="1:30" ht="19.899999999999999" customHeight="1">
      <c r="A158" s="123"/>
      <c r="B158" s="179" t="s">
        <v>50</v>
      </c>
      <c r="C158" s="295"/>
      <c r="D158" s="334" t="s">
        <v>51</v>
      </c>
      <c r="E158" s="335"/>
      <c r="F158" s="335"/>
      <c r="G158" s="336"/>
      <c r="H158" s="233"/>
      <c r="I158" s="213">
        <f t="shared" si="10"/>
        <v>0</v>
      </c>
      <c r="J158" s="93"/>
      <c r="L158" s="102" t="s">
        <v>37</v>
      </c>
    </row>
    <row r="159" spans="1:30" ht="19.899999999999999" customHeight="1">
      <c r="A159" s="123"/>
      <c r="B159" s="179" t="s">
        <v>50</v>
      </c>
      <c r="C159" s="295"/>
      <c r="D159" s="334" t="s">
        <v>51</v>
      </c>
      <c r="E159" s="335"/>
      <c r="F159" s="335"/>
      <c r="G159" s="336"/>
      <c r="H159" s="233"/>
      <c r="I159" s="213">
        <f t="shared" si="10"/>
        <v>0</v>
      </c>
      <c r="J159" s="93"/>
      <c r="L159" s="102" t="s">
        <v>37</v>
      </c>
    </row>
    <row r="160" spans="1:30" ht="36">
      <c r="A160" s="123"/>
      <c r="B160" s="179" t="s">
        <v>50</v>
      </c>
      <c r="C160" s="295"/>
      <c r="D160" s="334" t="s">
        <v>51</v>
      </c>
      <c r="E160" s="335"/>
      <c r="F160" s="335"/>
      <c r="G160" s="336"/>
      <c r="H160" s="233"/>
      <c r="I160" s="213">
        <f t="shared" si="10"/>
        <v>0</v>
      </c>
      <c r="J160" s="93"/>
      <c r="K160" s="230" t="s">
        <v>52</v>
      </c>
      <c r="L160" s="102" t="s">
        <v>22</v>
      </c>
    </row>
    <row r="161" spans="1:30" s="75" customFormat="1" ht="54.65" customHeight="1">
      <c r="A161" s="188"/>
      <c r="B161" s="337" t="s">
        <v>53</v>
      </c>
      <c r="C161" s="338"/>
      <c r="D161" s="338"/>
      <c r="E161" s="338"/>
      <c r="F161" s="338"/>
      <c r="G161" s="338"/>
      <c r="H161" s="339"/>
      <c r="I161" s="217">
        <f>I153+I154</f>
        <v>0</v>
      </c>
      <c r="J161" s="97"/>
      <c r="K161" s="100" t="str">
        <f>IFERROR(I161/$I$171,"")</f>
        <v/>
      </c>
      <c r="L161" s="103"/>
      <c r="M161" s="74"/>
      <c r="N161" s="74"/>
      <c r="O161" s="74"/>
      <c r="P161" s="74"/>
      <c r="Q161" s="74"/>
      <c r="R161" s="74"/>
      <c r="S161" s="74"/>
      <c r="T161" s="74"/>
      <c r="U161" s="74"/>
      <c r="V161" s="74"/>
      <c r="W161" s="74"/>
      <c r="X161" s="74"/>
      <c r="Y161" s="74"/>
      <c r="Z161" s="74"/>
      <c r="AA161" s="74"/>
      <c r="AB161" s="74"/>
      <c r="AC161" s="74"/>
      <c r="AD161" s="74"/>
    </row>
    <row r="162" spans="1:30" s="75" customFormat="1" ht="44.25" customHeight="1">
      <c r="A162" s="183">
        <v>11</v>
      </c>
      <c r="B162" s="184" t="s">
        <v>54</v>
      </c>
      <c r="C162" s="184"/>
      <c r="D162" s="350" t="str">
        <f>IF('Données de base'!C21="Oui",CONCATENATE("Aide pour remplir: ",TRIM(Exemple!O76)),"")</f>
        <v/>
      </c>
      <c r="E162" s="350"/>
      <c r="F162" s="350"/>
      <c r="G162" s="350"/>
      <c r="H162" s="350"/>
      <c r="I162" s="98"/>
      <c r="J162" s="216">
        <f>SUM(J163:J170)</f>
        <v>0</v>
      </c>
      <c r="K162" s="169"/>
      <c r="L162" s="103"/>
      <c r="M162" s="74"/>
      <c r="N162" s="74"/>
      <c r="O162" s="74"/>
      <c r="P162" s="74"/>
      <c r="Q162" s="74"/>
      <c r="R162" s="74"/>
      <c r="S162" s="74"/>
      <c r="T162" s="74"/>
      <c r="U162" s="74"/>
      <c r="V162" s="74"/>
      <c r="W162" s="74"/>
      <c r="X162" s="74"/>
      <c r="Y162" s="74"/>
      <c r="Z162" s="74"/>
      <c r="AA162" s="74"/>
      <c r="AB162" s="74"/>
      <c r="AC162" s="74"/>
      <c r="AD162" s="74"/>
    </row>
    <row r="163" spans="1:30" s="4" customFormat="1" ht="20.5" customHeight="1">
      <c r="A163" s="128"/>
      <c r="B163" s="294" t="str" cm="1">
        <f t="array" ref="B163">_xlfn.IFS('Données de base'!C9="Non","Pas de contribution propre", 'Données de base'!C9="Oui",'Données de base'!C3, 'Données de base'!C9="Sélectionner", "Veuillez renseigner toutes les données de base",TRUE,"")</f>
        <v>Veuillez renseigner toutes les données de base</v>
      </c>
      <c r="C163" s="295"/>
      <c r="D163" s="334" t="s">
        <v>55</v>
      </c>
      <c r="E163" s="335"/>
      <c r="F163" s="335"/>
      <c r="G163" s="336"/>
      <c r="H163" s="233"/>
      <c r="I163" s="167"/>
      <c r="J163" s="213">
        <f>H163</f>
        <v>0</v>
      </c>
      <c r="K163" s="168" t="str">
        <f>IFERROR(J163/$I$171,"")</f>
        <v/>
      </c>
      <c r="L163" s="102" t="s">
        <v>22</v>
      </c>
      <c r="M163" s="8"/>
      <c r="N163" s="8"/>
      <c r="O163" s="8"/>
      <c r="P163" s="8"/>
      <c r="Q163" s="8"/>
      <c r="R163" s="8"/>
      <c r="S163" s="8"/>
      <c r="T163" s="8"/>
      <c r="U163" s="8"/>
      <c r="V163" s="8"/>
      <c r="W163" s="8"/>
      <c r="X163" s="8"/>
      <c r="Y163" s="8"/>
      <c r="Z163" s="8"/>
      <c r="AA163" s="8"/>
      <c r="AB163" s="8"/>
      <c r="AC163" s="8"/>
      <c r="AD163" s="8"/>
    </row>
    <row r="164" spans="1:30" ht="20.5" customHeight="1">
      <c r="A164" s="128"/>
      <c r="B164" s="294" t="str" cm="1">
        <f t="array" ref="B164">_xlfn.IFS('Données de base'!C10=0,"Pas de financement par les tiers",'Données de base'!C10= "Sélectionner","Veuillez renseigner toutes les données de base", 'Données de base'!C10&gt;0,'Données de base'!E10,TRUE,"")</f>
        <v>Pas de financement par les tiers</v>
      </c>
      <c r="C164" s="295"/>
      <c r="D164" s="334" t="s">
        <v>55</v>
      </c>
      <c r="E164" s="335"/>
      <c r="F164" s="335"/>
      <c r="G164" s="336"/>
      <c r="H164" s="233" t="str" cm="1">
        <f t="array" ref="H164">_xlfn.IFS('Données de base'!$C$10="Auswählen", "",'Données de base'!$C$10&gt;0,'Données de base'!G10, TRUE,"")</f>
        <v/>
      </c>
      <c r="I164" s="167"/>
      <c r="J164" s="213">
        <v>0</v>
      </c>
      <c r="K164" s="168" t="str">
        <f t="shared" ref="K164:K169" si="11">IFERROR(J164/$I$171,"")</f>
        <v/>
      </c>
      <c r="L164" s="102" t="s">
        <v>37</v>
      </c>
    </row>
    <row r="165" spans="1:30" ht="20.5" customHeight="1">
      <c r="A165" s="128"/>
      <c r="B165" s="294" t="str" cm="1">
        <f t="array" ref="B165">_xlfn.IFS('Données de base'!C10=0,"Pas de financement par les tiers",'Données de base'!C10= "Sélectionner","Veuillez renseigner toutes les données de base", 'Données de base'!C10&gt;1,'Données de base'!E11,TRUE,"")</f>
        <v>Pas de financement par les tiers</v>
      </c>
      <c r="C165" s="295"/>
      <c r="D165" s="334" t="s">
        <v>55</v>
      </c>
      <c r="E165" s="335"/>
      <c r="F165" s="335"/>
      <c r="G165" s="336"/>
      <c r="H165" s="233" t="str" cm="1">
        <f t="array" ref="H165">_xlfn.IFS('Données de base'!$C$10="Auswählen", "",'Données de base'!$C$10&gt;0,'Données de base'!G11, TRUE,"")</f>
        <v/>
      </c>
      <c r="I165" s="167"/>
      <c r="J165" s="213">
        <v>0</v>
      </c>
      <c r="K165" s="168" t="str">
        <f t="shared" si="11"/>
        <v/>
      </c>
      <c r="L165" s="102" t="s">
        <v>22</v>
      </c>
    </row>
    <row r="166" spans="1:30" ht="20.5" customHeight="1">
      <c r="A166" s="128"/>
      <c r="B166" s="294" t="str" cm="1">
        <f t="array" ref="B166">_xlfn.IFS('Données de base'!C10=0,"Pas de financement par les tiers",'Données de base'!C10= "Sélectionner","Veuillez renseigner toutes les données de base", 'Données de base'!C10&gt;2,'Données de base'!E12,TRUE,"")</f>
        <v>Pas de financement par les tiers</v>
      </c>
      <c r="C166" s="295"/>
      <c r="D166" s="334" t="s">
        <v>55</v>
      </c>
      <c r="E166" s="335"/>
      <c r="F166" s="335"/>
      <c r="G166" s="336"/>
      <c r="H166" s="233"/>
      <c r="I166" s="167"/>
      <c r="J166" s="213">
        <f t="shared" ref="J166" si="12">H166</f>
        <v>0</v>
      </c>
      <c r="K166" s="168" t="str">
        <f t="shared" si="11"/>
        <v/>
      </c>
      <c r="L166" s="102" t="s">
        <v>37</v>
      </c>
    </row>
    <row r="167" spans="1:30" ht="20.5" customHeight="1">
      <c r="A167" s="128"/>
      <c r="B167" s="294" t="str" cm="1">
        <f t="array" ref="B167">_xlfn.IFS('Données de base'!C10=0,"Pas de financement par les tiers",'Données de base'!C10= "Sélectionner","Veuillez renseigner toutes les données de base", 'Données de base'!C10&gt;3,'Données de base'!E13,TRUE,"")</f>
        <v>Pas de financement par les tiers</v>
      </c>
      <c r="C167" s="295"/>
      <c r="D167" s="334" t="s">
        <v>55</v>
      </c>
      <c r="E167" s="335"/>
      <c r="F167" s="335"/>
      <c r="G167" s="336"/>
      <c r="H167" s="233"/>
      <c r="I167" s="167"/>
      <c r="J167" s="213">
        <f t="shared" ref="J167:J169" si="13">H167</f>
        <v>0</v>
      </c>
      <c r="K167" s="168" t="str">
        <f t="shared" si="11"/>
        <v/>
      </c>
      <c r="L167" s="102" t="s">
        <v>37</v>
      </c>
    </row>
    <row r="168" spans="1:30" ht="20.5" customHeight="1">
      <c r="A168" s="128"/>
      <c r="B168" s="294" t="str" cm="1">
        <f t="array" ref="B168">_xlfn.IFS('Données de base'!C10=0,"Pas de financement par les tiers",'Données de base'!C10= "Sélectionner","Veuillez renseigner toutes les données de base", 'Données de base'!C10&gt;4,'Données de base'!E14,TRUE,"")</f>
        <v>Pas de financement par les tiers</v>
      </c>
      <c r="C168" s="295"/>
      <c r="D168" s="334" t="s">
        <v>55</v>
      </c>
      <c r="E168" s="335"/>
      <c r="F168" s="335"/>
      <c r="G168" s="336"/>
      <c r="H168" s="233"/>
      <c r="I168" s="167"/>
      <c r="J168" s="213">
        <f t="shared" si="13"/>
        <v>0</v>
      </c>
      <c r="K168" s="168" t="str">
        <f t="shared" si="11"/>
        <v/>
      </c>
      <c r="L168" s="102" t="s">
        <v>22</v>
      </c>
    </row>
    <row r="169" spans="1:30" ht="20.5" customHeight="1">
      <c r="A169" s="128"/>
      <c r="B169" s="294" t="str" cm="1">
        <f t="array" ref="B169">_xlfn.IFS('Données de base'!C10=0,"Pas de financement par les tiers",'Données de base'!C10= "Sélectionner","Veuillez renseigner toutes les données de base", 'Données de base'!C10&gt;5,'Données de base'!E15,TRUE,"")</f>
        <v>Pas de financement par les tiers</v>
      </c>
      <c r="C169" s="295"/>
      <c r="D169" s="334" t="s">
        <v>55</v>
      </c>
      <c r="E169" s="335"/>
      <c r="F169" s="335"/>
      <c r="G169" s="336"/>
      <c r="H169" s="233"/>
      <c r="I169" s="167"/>
      <c r="J169" s="213">
        <f t="shared" si="13"/>
        <v>0</v>
      </c>
      <c r="K169" s="168" t="str">
        <f t="shared" si="11"/>
        <v/>
      </c>
      <c r="L169" s="102" t="s">
        <v>37</v>
      </c>
    </row>
    <row r="170" spans="1:30" ht="20.5" customHeight="1">
      <c r="A170" s="128"/>
      <c r="B170" s="294" t="str" cm="1">
        <f t="array" ref="B170">_xlfn.IFS('Données de base'!C10=0,"Pas de financement par les tiers",'Données de base'!C10= "Sélectionner","Veuillez renseigner toutes les données de base", 'Données de base'!C10&gt;6,'Données de base'!E16,TRUE,"")</f>
        <v>Pas de financement par les tiers</v>
      </c>
      <c r="C170" s="295"/>
      <c r="D170" s="334" t="s">
        <v>55</v>
      </c>
      <c r="E170" s="335"/>
      <c r="F170" s="335"/>
      <c r="G170" s="336"/>
      <c r="H170" s="233"/>
      <c r="I170" s="167"/>
      <c r="J170" s="213">
        <f>H170</f>
        <v>0</v>
      </c>
      <c r="K170" s="168" t="str">
        <f>IFERROR(J170/$I$171,"")</f>
        <v/>
      </c>
      <c r="L170" s="102" t="s">
        <v>22</v>
      </c>
    </row>
    <row r="171" spans="1:30" ht="63" customHeight="1">
      <c r="A171" s="189"/>
      <c r="B171" s="359" t="s">
        <v>56</v>
      </c>
      <c r="C171" s="359"/>
      <c r="D171" s="359"/>
      <c r="E171" s="359"/>
      <c r="F171" s="359"/>
      <c r="G171" s="359"/>
      <c r="H171" s="359"/>
      <c r="I171" s="356">
        <f>I161+J162</f>
        <v>0</v>
      </c>
      <c r="J171" s="357"/>
      <c r="K171" s="101">
        <f>SUM(K161:K170)</f>
        <v>0</v>
      </c>
      <c r="L171" s="104"/>
    </row>
    <row r="172" spans="1:30" ht="34.5" customHeight="1">
      <c r="B172" s="136"/>
      <c r="H172" s="137"/>
      <c r="I172" s="137"/>
      <c r="L172" s="10"/>
    </row>
    <row r="173" spans="1:30" s="71" customFormat="1" ht="33" customHeight="1">
      <c r="A173" s="107"/>
      <c r="B173" s="369" t="s">
        <v>57</v>
      </c>
      <c r="C173" s="369"/>
      <c r="D173" s="369"/>
      <c r="E173" s="369"/>
      <c r="F173" s="369"/>
      <c r="G173" s="369"/>
      <c r="H173" s="369"/>
      <c r="I173" s="369"/>
      <c r="J173" s="369"/>
      <c r="K173" s="369"/>
      <c r="L173" s="108"/>
      <c r="M173" s="70"/>
      <c r="N173" s="70"/>
      <c r="O173" s="70"/>
      <c r="P173" s="70"/>
      <c r="Q173" s="70"/>
      <c r="R173" s="70"/>
      <c r="S173" s="70"/>
      <c r="T173" s="70"/>
      <c r="U173" s="70"/>
      <c r="V173" s="70"/>
      <c r="W173" s="70"/>
      <c r="X173" s="70"/>
      <c r="Y173" s="70"/>
      <c r="Z173" s="70"/>
      <c r="AA173" s="70"/>
      <c r="AB173" s="70"/>
      <c r="AC173" s="70"/>
      <c r="AD173" s="70"/>
    </row>
    <row r="174" spans="1:30" s="71" customFormat="1" ht="15.5">
      <c r="A174" s="107"/>
      <c r="B174" s="109"/>
      <c r="C174" s="109"/>
      <c r="D174" s="109"/>
      <c r="E174" s="109"/>
      <c r="F174" s="109"/>
      <c r="G174" s="109"/>
      <c r="H174" s="110"/>
      <c r="I174" s="110"/>
      <c r="J174" s="109"/>
      <c r="K174" s="67"/>
      <c r="L174" s="108"/>
      <c r="M174" s="70"/>
      <c r="N174" s="70"/>
      <c r="O174" s="70"/>
      <c r="P174" s="70"/>
      <c r="Q174" s="70"/>
      <c r="R174" s="70"/>
      <c r="S174" s="70"/>
      <c r="T174" s="70"/>
      <c r="U174" s="70"/>
      <c r="V174" s="70"/>
      <c r="W174" s="70"/>
      <c r="X174" s="70"/>
      <c r="Y174" s="70"/>
      <c r="Z174" s="70"/>
      <c r="AA174" s="70"/>
      <c r="AB174" s="70"/>
      <c r="AC174" s="70"/>
      <c r="AD174" s="70"/>
    </row>
    <row r="175" spans="1:30" s="71" customFormat="1" ht="36" customHeight="1">
      <c r="A175" s="107"/>
      <c r="B175" s="351" t="s">
        <v>58</v>
      </c>
      <c r="C175" s="351"/>
      <c r="D175" s="351"/>
      <c r="E175" s="351"/>
      <c r="F175" s="351"/>
      <c r="G175" s="351"/>
      <c r="H175" s="351"/>
      <c r="I175" s="351"/>
      <c r="J175" s="351"/>
      <c r="K175" s="67"/>
      <c r="L175" s="108"/>
      <c r="M175" s="70"/>
      <c r="N175" s="70"/>
      <c r="O175" s="70"/>
      <c r="P175" s="70"/>
      <c r="Q175" s="70"/>
      <c r="R175" s="70"/>
      <c r="S175" s="70"/>
      <c r="T175" s="70"/>
      <c r="U175" s="70"/>
      <c r="V175" s="70"/>
      <c r="W175" s="70"/>
      <c r="X175" s="70"/>
      <c r="Y175" s="70"/>
      <c r="Z175" s="70"/>
      <c r="AA175" s="70"/>
      <c r="AB175" s="70"/>
      <c r="AC175" s="70"/>
      <c r="AD175" s="70"/>
    </row>
    <row r="176" spans="1:30" s="71" customFormat="1" ht="15.5">
      <c r="A176" s="107"/>
      <c r="B176" s="352"/>
      <c r="C176" s="352"/>
      <c r="D176" s="352"/>
      <c r="E176" s="352"/>
      <c r="F176" s="352"/>
      <c r="G176" s="352"/>
      <c r="H176" s="352"/>
      <c r="I176" s="352"/>
      <c r="J176" s="352"/>
      <c r="K176" s="67"/>
      <c r="L176" s="111"/>
      <c r="M176" s="70"/>
      <c r="N176" s="70"/>
      <c r="O176" s="70"/>
      <c r="P176" s="70"/>
      <c r="Q176" s="70"/>
      <c r="R176" s="70"/>
      <c r="S176" s="70"/>
      <c r="T176" s="70"/>
      <c r="U176" s="70"/>
      <c r="V176" s="70"/>
      <c r="W176" s="70"/>
      <c r="X176" s="70"/>
      <c r="Y176" s="70"/>
      <c r="Z176" s="70"/>
      <c r="AA176" s="70"/>
      <c r="AB176" s="70"/>
      <c r="AC176" s="70"/>
      <c r="AD176" s="70"/>
    </row>
    <row r="177" spans="1:30" s="71" customFormat="1" ht="33" customHeight="1">
      <c r="A177" s="107"/>
      <c r="B177" s="358" t="s">
        <v>59</v>
      </c>
      <c r="C177" s="358"/>
      <c r="D177" s="358"/>
      <c r="E177" s="358"/>
      <c r="F177" s="358"/>
      <c r="G177" s="358"/>
      <c r="H177" s="358"/>
      <c r="I177" s="358"/>
      <c r="J177" s="358"/>
      <c r="K177" s="67"/>
      <c r="L177" s="111"/>
      <c r="M177" s="70"/>
      <c r="N177" s="70"/>
      <c r="O177" s="70"/>
      <c r="P177" s="70"/>
      <c r="Q177" s="70"/>
      <c r="R177" s="70"/>
      <c r="S177" s="70"/>
      <c r="T177" s="70"/>
      <c r="U177" s="70"/>
      <c r="V177" s="70"/>
      <c r="W177" s="70"/>
      <c r="X177" s="70"/>
      <c r="Y177" s="70"/>
      <c r="Z177" s="70"/>
      <c r="AA177" s="70"/>
      <c r="AB177" s="70"/>
      <c r="AC177" s="70"/>
      <c r="AD177" s="70"/>
    </row>
    <row r="178" spans="1:30" s="71" customFormat="1" ht="15" customHeight="1">
      <c r="A178" s="107"/>
      <c r="B178" s="112"/>
      <c r="C178" s="112"/>
      <c r="D178" s="109"/>
      <c r="E178" s="109"/>
      <c r="F178" s="109"/>
      <c r="G178" s="109"/>
      <c r="H178" s="110"/>
      <c r="I178" s="110"/>
      <c r="J178" s="109"/>
      <c r="K178" s="67"/>
      <c r="L178" s="111"/>
      <c r="M178" s="70"/>
      <c r="N178" s="70"/>
      <c r="O178" s="70"/>
      <c r="P178" s="70"/>
      <c r="Q178" s="70"/>
      <c r="R178" s="70"/>
      <c r="S178" s="70"/>
      <c r="T178" s="70"/>
      <c r="U178" s="70"/>
      <c r="V178" s="70"/>
      <c r="W178" s="70"/>
      <c r="X178" s="70"/>
      <c r="Y178" s="70"/>
      <c r="Z178" s="70"/>
      <c r="AA178" s="70"/>
      <c r="AB178" s="70"/>
      <c r="AC178" s="70"/>
      <c r="AD178" s="70"/>
    </row>
    <row r="179" spans="1:30" s="71" customFormat="1" ht="42" customHeight="1">
      <c r="A179" s="107"/>
      <c r="B179" s="352" t="s">
        <v>60</v>
      </c>
      <c r="C179" s="352"/>
      <c r="D179" s="352"/>
      <c r="E179" s="352"/>
      <c r="F179" s="352"/>
      <c r="G179" s="352"/>
      <c r="H179" s="352"/>
      <c r="I179" s="352"/>
      <c r="J179" s="352"/>
      <c r="K179" s="67"/>
      <c r="L179" s="111"/>
      <c r="M179" s="70"/>
      <c r="N179" s="70"/>
      <c r="O179" s="70"/>
      <c r="P179" s="70"/>
      <c r="Q179" s="70"/>
      <c r="R179" s="70"/>
      <c r="S179" s="70"/>
      <c r="T179" s="70"/>
      <c r="U179" s="70"/>
      <c r="V179" s="70"/>
      <c r="W179" s="70"/>
      <c r="X179" s="70"/>
      <c r="Y179" s="70"/>
      <c r="Z179" s="70"/>
      <c r="AA179" s="70"/>
      <c r="AB179" s="70"/>
      <c r="AC179" s="70"/>
      <c r="AD179" s="70"/>
    </row>
    <row r="180" spans="1:30" ht="51.75" customHeight="1">
      <c r="B180" s="65"/>
      <c r="C180" s="65"/>
      <c r="D180" s="65"/>
      <c r="E180" s="65"/>
      <c r="F180" s="65"/>
      <c r="G180" s="65"/>
      <c r="H180" s="65"/>
      <c r="I180" s="65"/>
      <c r="J180" s="65"/>
      <c r="K180" s="44"/>
    </row>
    <row r="182" spans="1:30" ht="13.15" customHeight="1"/>
    <row r="183" spans="1:30" ht="31.5" customHeight="1"/>
    <row r="184" spans="1:30" ht="25.9" customHeight="1"/>
    <row r="187" spans="1:30" ht="32.25" customHeight="1"/>
  </sheetData>
  <sheetProtection algorithmName="SHA-512" hashValue="89snFRXoMp7engOES3xzAQn9msN+oGVHCHQIDlU93QEMJi29z9RHCzm1Z1ZYOVePrp0PMl14w0T/GUSCFXdhpw==" saltValue="oTZFTWCP2aNPBwQwB7swKQ==" spinCount="100000" sheet="1" formatCells="0" formatRows="0"/>
  <protectedRanges>
    <protectedRange sqref="I181:J65591 V1:W2 I1:J172" name="Bereich3"/>
    <protectedRange sqref="A3:B4 C1:IV3 A1:A2 C4:K4 M4:IV4" name="Bereich2"/>
    <protectedRange sqref="L4" name="Bereich2_2"/>
  </protectedRanges>
  <mergeCells count="142">
    <mergeCell ref="D132:G132"/>
    <mergeCell ref="D117:G117"/>
    <mergeCell ref="D118:G118"/>
    <mergeCell ref="D119:G119"/>
    <mergeCell ref="D120:G120"/>
    <mergeCell ref="D121:G121"/>
    <mergeCell ref="D122:G122"/>
    <mergeCell ref="D123:G123"/>
    <mergeCell ref="D124:G124"/>
    <mergeCell ref="D125:G125"/>
    <mergeCell ref="O4:X4"/>
    <mergeCell ref="O1:X1"/>
    <mergeCell ref="A1:I1"/>
    <mergeCell ref="B173:K173"/>
    <mergeCell ref="I5:J5"/>
    <mergeCell ref="J6:J150"/>
    <mergeCell ref="D6:H6"/>
    <mergeCell ref="B5:H5"/>
    <mergeCell ref="D74:H74"/>
    <mergeCell ref="D94:G94"/>
    <mergeCell ref="D95:G95"/>
    <mergeCell ref="D96:G96"/>
    <mergeCell ref="D97:G97"/>
    <mergeCell ref="D53:G53"/>
    <mergeCell ref="D54:G54"/>
    <mergeCell ref="D55:G55"/>
    <mergeCell ref="D56:G56"/>
    <mergeCell ref="D99:H99"/>
    <mergeCell ref="D98:G98"/>
    <mergeCell ref="D100:G100"/>
    <mergeCell ref="D101:G101"/>
    <mergeCell ref="D102:G102"/>
    <mergeCell ref="D103:G103"/>
    <mergeCell ref="D104:G104"/>
    <mergeCell ref="D105:G105"/>
    <mergeCell ref="B150:H150"/>
    <mergeCell ref="D133:H133"/>
    <mergeCell ref="E138:G138"/>
    <mergeCell ref="E139:G139"/>
    <mergeCell ref="E140:G140"/>
    <mergeCell ref="E141:G141"/>
    <mergeCell ref="E142:G142"/>
    <mergeCell ref="D106:G106"/>
    <mergeCell ref="D107:G107"/>
    <mergeCell ref="D108:G108"/>
    <mergeCell ref="D109:G109"/>
    <mergeCell ref="D110:G110"/>
    <mergeCell ref="D111:G111"/>
    <mergeCell ref="D112:G112"/>
    <mergeCell ref="D113:G113"/>
    <mergeCell ref="D114:G114"/>
    <mergeCell ref="D115:G115"/>
    <mergeCell ref="D126:G126"/>
    <mergeCell ref="D127:G127"/>
    <mergeCell ref="D128:G128"/>
    <mergeCell ref="D129:G129"/>
    <mergeCell ref="D130:G130"/>
    <mergeCell ref="D131:G131"/>
    <mergeCell ref="B175:J175"/>
    <mergeCell ref="B179:J179"/>
    <mergeCell ref="E134:G134"/>
    <mergeCell ref="E135:G135"/>
    <mergeCell ref="E136:G136"/>
    <mergeCell ref="E137:G137"/>
    <mergeCell ref="D116:H116"/>
    <mergeCell ref="D162:H162"/>
    <mergeCell ref="B176:J176"/>
    <mergeCell ref="I171:J171"/>
    <mergeCell ref="B177:J177"/>
    <mergeCell ref="D154:H154"/>
    <mergeCell ref="D144:H144"/>
    <mergeCell ref="B171:H171"/>
    <mergeCell ref="E143:G143"/>
    <mergeCell ref="D145:G145"/>
    <mergeCell ref="D146:G146"/>
    <mergeCell ref="D147:G147"/>
    <mergeCell ref="D148:G148"/>
    <mergeCell ref="D149:G149"/>
    <mergeCell ref="E152:G152"/>
    <mergeCell ref="B153:H153"/>
    <mergeCell ref="D155:G155"/>
    <mergeCell ref="D151:H151"/>
    <mergeCell ref="A2:J2"/>
    <mergeCell ref="D45:G45"/>
    <mergeCell ref="D46:G46"/>
    <mergeCell ref="D47:G47"/>
    <mergeCell ref="D48:G48"/>
    <mergeCell ref="D49:G49"/>
    <mergeCell ref="D50:G50"/>
    <mergeCell ref="D51:G51"/>
    <mergeCell ref="D52:G52"/>
    <mergeCell ref="D44:H44"/>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H93"/>
    <mergeCell ref="D166:G166"/>
    <mergeCell ref="D167:G167"/>
    <mergeCell ref="D168:G168"/>
    <mergeCell ref="D169:G169"/>
    <mergeCell ref="D170:G170"/>
    <mergeCell ref="D156:G156"/>
    <mergeCell ref="D157:G157"/>
    <mergeCell ref="D158:G158"/>
    <mergeCell ref="D159:G159"/>
    <mergeCell ref="D160:G160"/>
    <mergeCell ref="B161:H161"/>
    <mergeCell ref="D163:G163"/>
    <mergeCell ref="D164:G164"/>
    <mergeCell ref="D165:G165"/>
  </mergeCells>
  <phoneticPr fontId="7" type="noConversion"/>
  <conditionalFormatting sqref="A7:A46 A52:A132 A49 B52:C58 H52:H58">
    <cfRule type="expression" dxfId="166" priority="47">
      <formula>$L7="Änderung"</formula>
    </cfRule>
  </conditionalFormatting>
  <conditionalFormatting sqref="A145:A150">
    <cfRule type="expression" dxfId="165" priority="134">
      <formula>$L145="Änderung"</formula>
    </cfRule>
  </conditionalFormatting>
  <conditionalFormatting sqref="A162">
    <cfRule type="expression" dxfId="164" priority="139">
      <formula>$L175="Änderung"</formula>
    </cfRule>
  </conditionalFormatting>
  <conditionalFormatting sqref="A170">
    <cfRule type="expression" dxfId="163" priority="135">
      <formula>#REF!="Änderung"</formula>
    </cfRule>
  </conditionalFormatting>
  <conditionalFormatting sqref="A144:B144">
    <cfRule type="expression" dxfId="162" priority="133">
      <formula>#REF!="Änderung"</formula>
    </cfRule>
  </conditionalFormatting>
  <conditionalFormatting sqref="A151:C151 I151">
    <cfRule type="expression" dxfId="161" priority="242">
      <formula>#REF!="Änderung"</formula>
    </cfRule>
  </conditionalFormatting>
  <conditionalFormatting sqref="A163">
    <cfRule type="expression" dxfId="160" priority="121">
      <formula>$L163="Änderung"</formula>
    </cfRule>
  </conditionalFormatting>
  <conditionalFormatting sqref="A1:I1 A2">
    <cfRule type="containsText" dxfId="159" priority="32" operator="containsText" text="Veuillez renseigner toutes les données de base.">
      <formula>NOT(ISERROR(SEARCH("Veuillez renseigner toutes les données de base.",A1)))</formula>
    </cfRule>
  </conditionalFormatting>
  <conditionalFormatting sqref="A134:A143">
    <cfRule type="expression" dxfId="158" priority="31">
      <formula>$L134="Änderung"</formula>
    </cfRule>
  </conditionalFormatting>
  <conditionalFormatting sqref="A153:B153 I153">
    <cfRule type="expression" dxfId="157" priority="138">
      <formula>$L154="Änderung"</formula>
    </cfRule>
  </conditionalFormatting>
  <conditionalFormatting sqref="A155:A160">
    <cfRule type="expression" dxfId="156" priority="123">
      <formula>$L155="Änderung"</formula>
    </cfRule>
  </conditionalFormatting>
  <conditionalFormatting sqref="B172">
    <cfRule type="expression" dxfId="155" priority="264">
      <formula>$L164="Änderung"</formula>
    </cfRule>
  </conditionalFormatting>
  <conditionalFormatting sqref="B187">
    <cfRule type="colorScale" priority="112">
      <colorScale>
        <cfvo type="min"/>
        <cfvo type="max"/>
        <color rgb="FFFF7128"/>
        <color rgb="FFFFEF9C"/>
      </colorScale>
    </cfRule>
  </conditionalFormatting>
  <conditionalFormatting sqref="I170">
    <cfRule type="expression" dxfId="154" priority="175">
      <formula>#REF!="Änderung"</formula>
    </cfRule>
  </conditionalFormatting>
  <conditionalFormatting sqref="B94:D98 H94:I98 B116:D116 B100:C115 H100:I115 B117:C132 H117:I132 I44:I46 B46:D46 H45:H46 I52:I73 D52:D73 B49:D49 H49:I49">
    <cfRule type="expression" dxfId="153" priority="48">
      <formula>$L44="modification"</formula>
    </cfRule>
  </conditionalFormatting>
  <conditionalFormatting sqref="B63:C70 H63:H70">
    <cfRule type="expression" dxfId="152" priority="154">
      <formula>$L63="Änderung"</formula>
    </cfRule>
  </conditionalFormatting>
  <conditionalFormatting sqref="B75:D92 H75:I92">
    <cfRule type="expression" dxfId="151" priority="54">
      <formula>$L75="modification"</formula>
    </cfRule>
  </conditionalFormatting>
  <conditionalFormatting sqref="B7:I43">
    <cfRule type="expression" dxfId="150" priority="67">
      <formula>$L7="modification"</formula>
    </cfRule>
  </conditionalFormatting>
  <conditionalFormatting sqref="D133">
    <cfRule type="expression" dxfId="149" priority="203">
      <formula>$L133="Änderung"</formula>
    </cfRule>
  </conditionalFormatting>
  <conditionalFormatting sqref="D144">
    <cfRule type="expression" dxfId="148" priority="169">
      <formula>$L144="Änderung"</formula>
    </cfRule>
  </conditionalFormatting>
  <conditionalFormatting sqref="D151">
    <cfRule type="expression" dxfId="147" priority="159">
      <formula>$L151="Änderung"</formula>
    </cfRule>
  </conditionalFormatting>
  <conditionalFormatting sqref="I6 I44">
    <cfRule type="expression" dxfId="146" priority="202">
      <formula>$K$6=1</formula>
    </cfRule>
  </conditionalFormatting>
  <conditionalFormatting sqref="H71:H73 B74:D74 B99:D99 B150:I150 A152:E152 A164 B44:D45 B71:C73 H152:I152 I99:I116">
    <cfRule type="expression" dxfId="145" priority="211">
      <formula>$L44="modification"</formula>
    </cfRule>
  </conditionalFormatting>
  <conditionalFormatting sqref="I74 B59:C62 H59:H62">
    <cfRule type="expression" dxfId="144" priority="64">
      <formula>$L59="modification"</formula>
    </cfRule>
  </conditionalFormatting>
  <conditionalFormatting sqref="I99">
    <cfRule type="expression" dxfId="143" priority="180">
      <formula>$K$99=2</formula>
    </cfRule>
    <cfRule type="expression" dxfId="142" priority="182">
      <formula>$I$99&gt;1000000</formula>
    </cfRule>
  </conditionalFormatting>
  <conditionalFormatting sqref="I133">
    <cfRule type="expression" dxfId="141" priority="199">
      <formula>$L133="Änderung"</formula>
    </cfRule>
  </conditionalFormatting>
  <conditionalFormatting sqref="I144">
    <cfRule type="expression" dxfId="140" priority="164">
      <formula>$L144="Änderung"</formula>
    </cfRule>
  </conditionalFormatting>
  <conditionalFormatting sqref="I153">
    <cfRule type="expression" dxfId="139" priority="198">
      <formula>$K$154=1</formula>
    </cfRule>
  </conditionalFormatting>
  <conditionalFormatting sqref="I166">
    <cfRule type="expression" dxfId="138" priority="149">
      <formula>#REF!="Änderung"</formula>
    </cfRule>
  </conditionalFormatting>
  <conditionalFormatting sqref="A165:A170">
    <cfRule type="expression" dxfId="137" priority="114">
      <formula>$L165="Änderung"</formula>
    </cfRule>
  </conditionalFormatting>
  <conditionalFormatting sqref="L1:L47 L52:L1048576 L49:L50">
    <cfRule type="expression" dxfId="136" priority="33">
      <formula>$L$5="NOVE"</formula>
    </cfRule>
  </conditionalFormatting>
  <conditionalFormatting sqref="L4">
    <cfRule type="expression" dxfId="135" priority="71">
      <formula>$L$5="VE"</formula>
    </cfRule>
  </conditionalFormatting>
  <conditionalFormatting sqref="C93:D93">
    <cfRule type="expression" dxfId="134" priority="30">
      <formula>$L93="modification"</formula>
    </cfRule>
  </conditionalFormatting>
  <conditionalFormatting sqref="B93">
    <cfRule type="expression" dxfId="133" priority="29">
      <formula>$L93="modification"</formula>
    </cfRule>
  </conditionalFormatting>
  <conditionalFormatting sqref="I93">
    <cfRule type="expression" dxfId="132" priority="28">
      <formula>$L93="Änderung"</formula>
    </cfRule>
  </conditionalFormatting>
  <conditionalFormatting sqref="I93">
    <cfRule type="expression" dxfId="131" priority="26">
      <formula>$K$99=2</formula>
    </cfRule>
    <cfRule type="expression" dxfId="130" priority="27">
      <formula>$I$99&gt;1000000</formula>
    </cfRule>
  </conditionalFormatting>
  <conditionalFormatting sqref="D100:D104">
    <cfRule type="expression" dxfId="129" priority="25">
      <formula>$L100="modification"</formula>
    </cfRule>
  </conditionalFormatting>
  <conditionalFormatting sqref="D105:D109">
    <cfRule type="expression" dxfId="128" priority="24">
      <formula>$L105="modification"</formula>
    </cfRule>
  </conditionalFormatting>
  <conditionalFormatting sqref="D110:D115">
    <cfRule type="expression" dxfId="127" priority="23">
      <formula>$L110="modification"</formula>
    </cfRule>
  </conditionalFormatting>
  <conditionalFormatting sqref="D117:D121">
    <cfRule type="expression" dxfId="126" priority="22">
      <formula>$L117="modification"</formula>
    </cfRule>
  </conditionalFormatting>
  <conditionalFormatting sqref="D122:D126">
    <cfRule type="expression" dxfId="125" priority="21">
      <formula>$L122="modification"</formula>
    </cfRule>
  </conditionalFormatting>
  <conditionalFormatting sqref="D127:D132">
    <cfRule type="expression" dxfId="124" priority="20">
      <formula>$L127="modification"</formula>
    </cfRule>
  </conditionalFormatting>
  <conditionalFormatting sqref="A48 A51:C51 H51">
    <cfRule type="expression" dxfId="123" priority="266">
      <formula>$L47="Änderung"</formula>
    </cfRule>
  </conditionalFormatting>
  <conditionalFormatting sqref="A47 A50">
    <cfRule type="expression" dxfId="122" priority="267">
      <formula>#REF!="Änderung"</formula>
    </cfRule>
  </conditionalFormatting>
  <conditionalFormatting sqref="B48:D48 H48:I48 I51 D51">
    <cfRule type="expression" dxfId="121" priority="269">
      <formula>$L47="modification"</formula>
    </cfRule>
  </conditionalFormatting>
  <conditionalFormatting sqref="B47:D47 H47:I47 B50:D50 H50:I50">
    <cfRule type="expression" dxfId="120" priority="270">
      <formula>#REF!="modification"</formula>
    </cfRule>
  </conditionalFormatting>
  <conditionalFormatting sqref="B134:B143">
    <cfRule type="expression" dxfId="119" priority="19">
      <formula>$L134="modification"</formula>
    </cfRule>
  </conditionalFormatting>
  <conditionalFormatting sqref="C134:E134">
    <cfRule type="expression" dxfId="118" priority="18">
      <formula>$L134="modification"</formula>
    </cfRule>
  </conditionalFormatting>
  <conditionalFormatting sqref="H134:H143">
    <cfRule type="expression" dxfId="117" priority="17">
      <formula>$L134="modification"</formula>
    </cfRule>
  </conditionalFormatting>
  <conditionalFormatting sqref="I134:I143">
    <cfRule type="expression" dxfId="116" priority="16">
      <formula>$L134="modification"</formula>
    </cfRule>
  </conditionalFormatting>
  <conditionalFormatting sqref="C135:E143">
    <cfRule type="expression" dxfId="115" priority="15">
      <formula>$L135="modification"</formula>
    </cfRule>
  </conditionalFormatting>
  <conditionalFormatting sqref="B145:B149">
    <cfRule type="expression" dxfId="114" priority="14">
      <formula>$L145="modification"</formula>
    </cfRule>
  </conditionalFormatting>
  <conditionalFormatting sqref="C145:C149">
    <cfRule type="expression" dxfId="113" priority="13">
      <formula>$L145="modification"</formula>
    </cfRule>
  </conditionalFormatting>
  <conditionalFormatting sqref="D145:D149">
    <cfRule type="expression" dxfId="112" priority="12">
      <formula>$L145="modification"</formula>
    </cfRule>
  </conditionalFormatting>
  <conditionalFormatting sqref="H145:H149">
    <cfRule type="expression" dxfId="111" priority="11">
      <formula>$L145="modification"</formula>
    </cfRule>
  </conditionalFormatting>
  <conditionalFormatting sqref="I145:I149">
    <cfRule type="expression" dxfId="110" priority="10">
      <formula>$L145="modification"</formula>
    </cfRule>
  </conditionalFormatting>
  <conditionalFormatting sqref="B155:B160">
    <cfRule type="expression" dxfId="109" priority="9">
      <formula>$L155="modification"</formula>
    </cfRule>
  </conditionalFormatting>
  <conditionalFormatting sqref="C155:C160">
    <cfRule type="expression" dxfId="108" priority="8">
      <formula>$L155="modification"</formula>
    </cfRule>
  </conditionalFormatting>
  <conditionalFormatting sqref="I155:I160">
    <cfRule type="expression" dxfId="107" priority="7">
      <formula>$L155="modification"</formula>
    </cfRule>
  </conditionalFormatting>
  <conditionalFormatting sqref="D155:D160 H155:H160">
    <cfRule type="expression" dxfId="106" priority="6">
      <formula>$L155="modification"</formula>
    </cfRule>
  </conditionalFormatting>
  <conditionalFormatting sqref="B163:B170">
    <cfRule type="expression" dxfId="105" priority="5">
      <formula>$L163="modification"</formula>
    </cfRule>
  </conditionalFormatting>
  <conditionalFormatting sqref="C163:C170">
    <cfRule type="expression" dxfId="104" priority="4">
      <formula>$L163="modification"</formula>
    </cfRule>
  </conditionalFormatting>
  <conditionalFormatting sqref="D163:D170">
    <cfRule type="expression" dxfId="103" priority="3">
      <formula>$L163="modification"</formula>
    </cfRule>
  </conditionalFormatting>
  <conditionalFormatting sqref="H163:H170">
    <cfRule type="expression" dxfId="102" priority="2">
      <formula>$L163="modification"</formula>
    </cfRule>
  </conditionalFormatting>
  <conditionalFormatting sqref="J163:J170">
    <cfRule type="expression" dxfId="101" priority="1">
      <formula>$L163="modification"</formula>
    </cfRule>
  </conditionalFormatting>
  <dataValidations count="2">
    <dataValidation type="list" allowBlank="1" showInputMessage="1" showErrorMessage="1" sqref="L118:L132" xr:uid="{00000000-0002-0000-0300-000000000000}">
      <formula1>IF($L$5=0,,$N$1:$N$4)</formula1>
    </dataValidation>
    <dataValidation type="list" allowBlank="1" showInputMessage="1" showErrorMessage="1" sqref="L163:L170 L134:L143 L155:L160 L75:L98 L145:L149 L117 L152 L7:L43 L100:L115 L45:L47 L49:L50 L52:L73" xr:uid="{00000000-0002-0000-0300-000001000000}">
      <formula1>IF($L$5=0,,$N$1:$N$3)</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outlinePr summaryBelow="0"/>
    <pageSetUpPr fitToPage="1"/>
  </sheetPr>
  <dimension ref="A1:AD188"/>
  <sheetViews>
    <sheetView zoomScale="80" zoomScaleNormal="80" zoomScalePageLayoutView="85" workbookViewId="0">
      <pane xSplit="1" ySplit="3" topLeftCell="B4" activePane="bottomRight" state="frozen"/>
      <selection pane="topRight" activeCell="B1" sqref="B1"/>
      <selection pane="bottomLeft" activeCell="A4" sqref="A4"/>
      <selection pane="bottomRight" activeCell="D5" sqref="D5:H5"/>
    </sheetView>
  </sheetViews>
  <sheetFormatPr baseColWidth="10" defaultColWidth="9.1796875" defaultRowHeight="12.5" outlineLevelRow="1"/>
  <cols>
    <col min="1" max="1" width="3.54296875" style="238" customWidth="1"/>
    <col min="2" max="2" width="79.26953125" style="239" customWidth="1"/>
    <col min="3" max="3" width="8.453125" style="239" customWidth="1"/>
    <col min="4" max="4" width="11.54296875" style="239" bestFit="1" customWidth="1"/>
    <col min="5" max="5" width="11.81640625" style="239" customWidth="1"/>
    <col min="6" max="6" width="11.54296875" style="239" bestFit="1" customWidth="1"/>
    <col min="7" max="7" width="19.7265625" style="239" customWidth="1"/>
    <col min="8" max="8" width="22.81640625" style="276" customWidth="1"/>
    <col min="9" max="9" width="23.1796875" style="276" customWidth="1"/>
    <col min="10" max="10" width="22.26953125" style="239" customWidth="1"/>
    <col min="11" max="11" width="17.54296875" style="237" customWidth="1"/>
    <col min="12" max="12" width="22.453125" style="238" customWidth="1"/>
    <col min="13" max="13" width="9.1796875" style="238"/>
    <col min="14" max="14" width="9.1796875" style="238" hidden="1" customWidth="1"/>
    <col min="15" max="30" width="9.1796875" style="238"/>
    <col min="31" max="16384" width="9.1796875" style="239"/>
  </cols>
  <sheetData>
    <row r="1" spans="1:30" ht="61.5" customHeight="1">
      <c r="A1" s="234"/>
      <c r="B1" s="235" t="s">
        <v>61</v>
      </c>
      <c r="C1" s="235"/>
      <c r="D1" s="397" t="s">
        <v>62</v>
      </c>
      <c r="E1" s="397"/>
      <c r="F1" s="397"/>
      <c r="G1" s="397"/>
      <c r="H1" s="397"/>
      <c r="I1" s="397"/>
      <c r="J1" s="236">
        <f>'Données de base'!C23</f>
        <v>0</v>
      </c>
      <c r="N1" s="238" t="s">
        <v>63</v>
      </c>
    </row>
    <row r="2" spans="1:30" ht="22.5" customHeight="1">
      <c r="A2" s="240"/>
      <c r="B2" s="409" t="str">
        <f>IF(NOT(ISBLANK('Données de base'!C7)),CONCATENATE("Numéro de contrat: ",'Données de base'!C7),"")</f>
        <v/>
      </c>
      <c r="C2" s="410"/>
      <c r="D2" s="410"/>
      <c r="E2" s="410"/>
      <c r="F2" s="410"/>
      <c r="G2" s="410"/>
      <c r="H2" s="410"/>
      <c r="I2" s="410"/>
      <c r="J2" s="411"/>
      <c r="N2" s="238" t="s">
        <v>64</v>
      </c>
    </row>
    <row r="3" spans="1:30" ht="105" customHeight="1">
      <c r="A3" s="241"/>
      <c r="B3" s="242" t="s">
        <v>26</v>
      </c>
      <c r="C3" s="242" t="s">
        <v>65</v>
      </c>
      <c r="D3" s="243" t="s">
        <v>66</v>
      </c>
      <c r="E3" s="243" t="s">
        <v>157</v>
      </c>
      <c r="F3" s="243" t="s">
        <v>66</v>
      </c>
      <c r="G3" s="243" t="s">
        <v>158</v>
      </c>
      <c r="H3" s="244" t="s">
        <v>29</v>
      </c>
      <c r="I3" s="244" t="s">
        <v>30</v>
      </c>
      <c r="J3" s="243" t="s">
        <v>31</v>
      </c>
      <c r="L3" s="245" t="str">
        <f>IF($L$4="VE",CONCATENATE("En cas d'avenants",CHAR(10),"cette ligne budgétaire a-t-elle été modifiée ?"),"")</f>
        <v/>
      </c>
    </row>
    <row r="4" spans="1:30" ht="35.25" customHeight="1">
      <c r="A4" s="246"/>
      <c r="B4" s="399" t="b">
        <f>IF('Données de base'!C21="Oui",CONCATENATE("Remarques: Les cellules sur fond bleu sont remplies par le bénéficiaire ",""))</f>
        <v>0</v>
      </c>
      <c r="C4" s="399"/>
      <c r="D4" s="399"/>
      <c r="E4" s="399"/>
      <c r="F4" s="399"/>
      <c r="G4" s="399"/>
      <c r="H4" s="399"/>
      <c r="I4" s="398" t="str">
        <f>IF('Données de base'!C21="Oui","Remarques:Les cellules sont calculées automatiquement.","")</f>
        <v/>
      </c>
      <c r="J4" s="398"/>
      <c r="L4" s="247" t="str">
        <f>IF('Données de base'!C5="Adaptation du contrat","VE","NOVE")</f>
        <v>NOVE</v>
      </c>
    </row>
    <row r="5" spans="1:30" s="252" customFormat="1" ht="282" customHeight="1">
      <c r="A5" s="124">
        <v>1</v>
      </c>
      <c r="B5" s="307" t="s">
        <v>166</v>
      </c>
      <c r="C5" s="248"/>
      <c r="D5" s="396" t="str">
        <f>IF('Données de base'!C21="Oui",CONCATENATE("Aide pour remplir: ",Exemple!O5),"")</f>
        <v/>
      </c>
      <c r="E5" s="396"/>
      <c r="F5" s="396"/>
      <c r="G5" s="396"/>
      <c r="H5" s="396"/>
      <c r="I5" s="211">
        <f>SUM(I6:I42)</f>
        <v>0</v>
      </c>
      <c r="J5" s="404" t="s">
        <v>148</v>
      </c>
      <c r="K5" s="249" t="e">
        <f>IF(SUM(I5,#REF!,I43)&gt;0.4*I143,1,0)</f>
        <v>#REF!</v>
      </c>
      <c r="L5" s="250" t="str">
        <f>IF(L4="VE","À NOTER . La GIZ ne peut pas prendre en charge les coûts dus aux fluctuations monétaires.'Transfert du financement'!K9","")</f>
        <v/>
      </c>
      <c r="M5" s="251"/>
      <c r="N5" s="251"/>
      <c r="O5" s="251"/>
      <c r="P5" s="251"/>
      <c r="Q5" s="251"/>
      <c r="R5" s="251"/>
      <c r="S5" s="251"/>
      <c r="T5" s="251"/>
      <c r="U5" s="251"/>
      <c r="V5" s="251"/>
      <c r="W5" s="251"/>
      <c r="X5" s="251"/>
      <c r="Y5" s="251"/>
      <c r="Z5" s="251"/>
      <c r="AA5" s="251"/>
      <c r="AB5" s="251"/>
      <c r="AC5" s="251"/>
      <c r="AD5" s="251"/>
    </row>
    <row r="6" spans="1:30" ht="14.15" customHeight="1">
      <c r="A6" s="176"/>
      <c r="B6" s="80"/>
      <c r="C6" s="142"/>
      <c r="D6" s="118"/>
      <c r="E6" s="121" t="s">
        <v>67</v>
      </c>
      <c r="F6" s="121"/>
      <c r="G6" s="121" t="s">
        <v>68</v>
      </c>
      <c r="H6" s="164"/>
      <c r="I6" s="202">
        <f>ROUND(D6*F6*H6,2)</f>
        <v>0</v>
      </c>
      <c r="J6" s="404"/>
      <c r="L6" s="36" t="s">
        <v>63</v>
      </c>
    </row>
    <row r="7" spans="1:30" ht="14.15" customHeight="1">
      <c r="A7" s="176"/>
      <c r="B7" s="83"/>
      <c r="C7" s="142"/>
      <c r="D7" s="118"/>
      <c r="E7" s="121" t="s">
        <v>67</v>
      </c>
      <c r="F7" s="121"/>
      <c r="G7" s="121" t="s">
        <v>68</v>
      </c>
      <c r="H7" s="164"/>
      <c r="I7" s="202">
        <f t="shared" ref="I7:I42" si="0">ROUND(D7*F7*H7,2)</f>
        <v>0</v>
      </c>
      <c r="J7" s="404"/>
      <c r="L7" s="36" t="s">
        <v>63</v>
      </c>
    </row>
    <row r="8" spans="1:30" ht="14.15" customHeight="1">
      <c r="A8" s="176"/>
      <c r="B8" s="83"/>
      <c r="C8" s="142"/>
      <c r="D8" s="118"/>
      <c r="E8" s="121" t="s">
        <v>67</v>
      </c>
      <c r="F8" s="121"/>
      <c r="G8" s="121" t="s">
        <v>68</v>
      </c>
      <c r="H8" s="164"/>
      <c r="I8" s="202">
        <f t="shared" si="0"/>
        <v>0</v>
      </c>
      <c r="J8" s="404"/>
      <c r="L8" s="36" t="s">
        <v>63</v>
      </c>
    </row>
    <row r="9" spans="1:30" ht="14.15" customHeight="1">
      <c r="A9" s="176"/>
      <c r="B9" s="83"/>
      <c r="C9" s="142"/>
      <c r="D9" s="118"/>
      <c r="E9" s="121" t="s">
        <v>67</v>
      </c>
      <c r="F9" s="121"/>
      <c r="G9" s="121" t="s">
        <v>68</v>
      </c>
      <c r="H9" s="164"/>
      <c r="I9" s="202">
        <f t="shared" si="0"/>
        <v>0</v>
      </c>
      <c r="J9" s="404"/>
      <c r="L9" s="36" t="s">
        <v>69</v>
      </c>
    </row>
    <row r="10" spans="1:30" ht="14.15" customHeight="1">
      <c r="A10" s="176"/>
      <c r="B10" s="83"/>
      <c r="C10" s="142"/>
      <c r="D10" s="118"/>
      <c r="E10" s="121" t="s">
        <v>67</v>
      </c>
      <c r="F10" s="121"/>
      <c r="G10" s="121" t="s">
        <v>68</v>
      </c>
      <c r="H10" s="164"/>
      <c r="I10" s="202">
        <f t="shared" si="0"/>
        <v>0</v>
      </c>
      <c r="J10" s="404"/>
      <c r="L10" s="36" t="s">
        <v>69</v>
      </c>
    </row>
    <row r="11" spans="1:30" ht="14.5" customHeight="1">
      <c r="A11" s="176"/>
      <c r="B11" s="83"/>
      <c r="C11" s="142"/>
      <c r="D11" s="118"/>
      <c r="E11" s="121" t="s">
        <v>67</v>
      </c>
      <c r="F11" s="121"/>
      <c r="G11" s="121" t="s">
        <v>68</v>
      </c>
      <c r="H11" s="164"/>
      <c r="I11" s="202">
        <f t="shared" si="0"/>
        <v>0</v>
      </c>
      <c r="J11" s="404"/>
      <c r="L11" s="36" t="s">
        <v>69</v>
      </c>
    </row>
    <row r="12" spans="1:30" ht="14.15" customHeight="1">
      <c r="A12" s="176"/>
      <c r="B12" s="83"/>
      <c r="C12" s="142"/>
      <c r="D12" s="118"/>
      <c r="E12" s="121" t="s">
        <v>67</v>
      </c>
      <c r="F12" s="121"/>
      <c r="G12" s="121" t="s">
        <v>68</v>
      </c>
      <c r="H12" s="164"/>
      <c r="I12" s="202">
        <f t="shared" si="0"/>
        <v>0</v>
      </c>
      <c r="J12" s="404"/>
      <c r="L12" s="36" t="s">
        <v>69</v>
      </c>
    </row>
    <row r="13" spans="1:30" ht="14.15" customHeight="1" outlineLevel="1">
      <c r="A13" s="80"/>
      <c r="B13" s="83"/>
      <c r="C13" s="83"/>
      <c r="D13" s="118"/>
      <c r="E13" s="121" t="s">
        <v>67</v>
      </c>
      <c r="F13" s="121"/>
      <c r="G13" s="121" t="s">
        <v>68</v>
      </c>
      <c r="H13" s="164"/>
      <c r="I13" s="202">
        <f t="shared" si="0"/>
        <v>0</v>
      </c>
      <c r="J13" s="404"/>
      <c r="L13" s="36" t="s">
        <v>69</v>
      </c>
    </row>
    <row r="14" spans="1:30" ht="14.15" customHeight="1" outlineLevel="1">
      <c r="A14" s="80"/>
      <c r="B14" s="83"/>
      <c r="C14" s="83"/>
      <c r="D14" s="118"/>
      <c r="E14" s="121" t="s">
        <v>67</v>
      </c>
      <c r="F14" s="121"/>
      <c r="G14" s="121" t="s">
        <v>68</v>
      </c>
      <c r="H14" s="164"/>
      <c r="I14" s="202">
        <f t="shared" si="0"/>
        <v>0</v>
      </c>
      <c r="J14" s="404"/>
      <c r="L14" s="36" t="s">
        <v>69</v>
      </c>
    </row>
    <row r="15" spans="1:30" ht="14.15" customHeight="1" outlineLevel="1">
      <c r="A15" s="80"/>
      <c r="B15" s="83"/>
      <c r="C15" s="83"/>
      <c r="D15" s="118"/>
      <c r="E15" s="121" t="s">
        <v>67</v>
      </c>
      <c r="F15" s="121"/>
      <c r="G15" s="121" t="s">
        <v>68</v>
      </c>
      <c r="H15" s="164"/>
      <c r="I15" s="202">
        <f t="shared" si="0"/>
        <v>0</v>
      </c>
      <c r="J15" s="404"/>
      <c r="L15" s="36" t="s">
        <v>63</v>
      </c>
    </row>
    <row r="16" spans="1:30" ht="14.15" customHeight="1" outlineLevel="1">
      <c r="A16" s="80"/>
      <c r="B16" s="83"/>
      <c r="C16" s="83"/>
      <c r="D16" s="118"/>
      <c r="E16" s="121" t="s">
        <v>67</v>
      </c>
      <c r="F16" s="121"/>
      <c r="G16" s="121" t="s">
        <v>68</v>
      </c>
      <c r="H16" s="164"/>
      <c r="I16" s="202">
        <f t="shared" si="0"/>
        <v>0</v>
      </c>
      <c r="J16" s="404"/>
      <c r="L16" s="36" t="s">
        <v>69</v>
      </c>
    </row>
    <row r="17" spans="1:12" ht="14.15" customHeight="1" outlineLevel="1">
      <c r="A17" s="80"/>
      <c r="B17" s="83"/>
      <c r="C17" s="83"/>
      <c r="D17" s="118"/>
      <c r="E17" s="121" t="s">
        <v>67</v>
      </c>
      <c r="F17" s="121"/>
      <c r="G17" s="121" t="s">
        <v>68</v>
      </c>
      <c r="H17" s="164"/>
      <c r="I17" s="202">
        <f t="shared" si="0"/>
        <v>0</v>
      </c>
      <c r="J17" s="404"/>
      <c r="L17" s="36" t="s">
        <v>69</v>
      </c>
    </row>
    <row r="18" spans="1:12" ht="14.15" customHeight="1" outlineLevel="1">
      <c r="A18" s="80"/>
      <c r="B18" s="83"/>
      <c r="C18" s="83"/>
      <c r="D18" s="118"/>
      <c r="E18" s="121" t="s">
        <v>67</v>
      </c>
      <c r="F18" s="121"/>
      <c r="G18" s="121" t="s">
        <v>68</v>
      </c>
      <c r="H18" s="164"/>
      <c r="I18" s="202">
        <f t="shared" si="0"/>
        <v>0</v>
      </c>
      <c r="J18" s="404"/>
      <c r="L18" s="36" t="s">
        <v>69</v>
      </c>
    </row>
    <row r="19" spans="1:12" ht="14.15" customHeight="1" outlineLevel="1">
      <c r="A19" s="80"/>
      <c r="B19" s="83"/>
      <c r="C19" s="83"/>
      <c r="D19" s="118"/>
      <c r="E19" s="121" t="s">
        <v>67</v>
      </c>
      <c r="F19" s="121"/>
      <c r="G19" s="121" t="s">
        <v>68</v>
      </c>
      <c r="H19" s="164"/>
      <c r="I19" s="202">
        <f t="shared" si="0"/>
        <v>0</v>
      </c>
      <c r="J19" s="404"/>
      <c r="L19" s="36" t="s">
        <v>69</v>
      </c>
    </row>
    <row r="20" spans="1:12" ht="14.15" customHeight="1" outlineLevel="1">
      <c r="A20" s="80"/>
      <c r="B20" s="83"/>
      <c r="C20" s="83"/>
      <c r="D20" s="118"/>
      <c r="E20" s="121" t="s">
        <v>67</v>
      </c>
      <c r="F20" s="121"/>
      <c r="G20" s="121" t="s">
        <v>68</v>
      </c>
      <c r="H20" s="164"/>
      <c r="I20" s="202">
        <f t="shared" si="0"/>
        <v>0</v>
      </c>
      <c r="J20" s="404"/>
      <c r="L20" s="36" t="s">
        <v>63</v>
      </c>
    </row>
    <row r="21" spans="1:12" ht="14.15" customHeight="1" outlineLevel="1">
      <c r="A21" s="80"/>
      <c r="B21" s="83"/>
      <c r="C21" s="83"/>
      <c r="D21" s="118"/>
      <c r="E21" s="121" t="s">
        <v>67</v>
      </c>
      <c r="F21" s="121"/>
      <c r="G21" s="121" t="s">
        <v>68</v>
      </c>
      <c r="H21" s="164"/>
      <c r="I21" s="202">
        <f t="shared" si="0"/>
        <v>0</v>
      </c>
      <c r="J21" s="404"/>
      <c r="L21" s="36" t="s">
        <v>69</v>
      </c>
    </row>
    <row r="22" spans="1:12" ht="14.15" customHeight="1" outlineLevel="1">
      <c r="A22" s="80"/>
      <c r="B22" s="83"/>
      <c r="C22" s="83"/>
      <c r="D22" s="118"/>
      <c r="E22" s="121" t="s">
        <v>67</v>
      </c>
      <c r="F22" s="121"/>
      <c r="G22" s="121" t="s">
        <v>68</v>
      </c>
      <c r="H22" s="164"/>
      <c r="I22" s="202">
        <f t="shared" si="0"/>
        <v>0</v>
      </c>
      <c r="J22" s="404"/>
      <c r="L22" s="36" t="s">
        <v>69</v>
      </c>
    </row>
    <row r="23" spans="1:12" ht="14.15" customHeight="1" outlineLevel="1">
      <c r="A23" s="80"/>
      <c r="B23" s="83"/>
      <c r="C23" s="83"/>
      <c r="D23" s="118"/>
      <c r="E23" s="121" t="s">
        <v>67</v>
      </c>
      <c r="F23" s="121"/>
      <c r="G23" s="121" t="s">
        <v>68</v>
      </c>
      <c r="H23" s="164"/>
      <c r="I23" s="202">
        <f t="shared" si="0"/>
        <v>0</v>
      </c>
      <c r="J23" s="404"/>
      <c r="L23" s="36" t="s">
        <v>69</v>
      </c>
    </row>
    <row r="24" spans="1:12" ht="14.15" customHeight="1" outlineLevel="1">
      <c r="A24" s="80"/>
      <c r="B24" s="83"/>
      <c r="C24" s="83"/>
      <c r="D24" s="118"/>
      <c r="E24" s="121" t="s">
        <v>67</v>
      </c>
      <c r="F24" s="121"/>
      <c r="G24" s="121" t="s">
        <v>68</v>
      </c>
      <c r="H24" s="164"/>
      <c r="I24" s="202">
        <f t="shared" si="0"/>
        <v>0</v>
      </c>
      <c r="J24" s="404"/>
      <c r="L24" s="36" t="s">
        <v>69</v>
      </c>
    </row>
    <row r="25" spans="1:12" ht="14.15" customHeight="1" outlineLevel="1">
      <c r="A25" s="80"/>
      <c r="B25" s="83"/>
      <c r="C25" s="83"/>
      <c r="D25" s="118"/>
      <c r="E25" s="121" t="s">
        <v>67</v>
      </c>
      <c r="F25" s="121"/>
      <c r="G25" s="121" t="s">
        <v>68</v>
      </c>
      <c r="H25" s="164"/>
      <c r="I25" s="202">
        <f t="shared" si="0"/>
        <v>0</v>
      </c>
      <c r="J25" s="404"/>
      <c r="L25" s="36" t="s">
        <v>63</v>
      </c>
    </row>
    <row r="26" spans="1:12" ht="14.15" customHeight="1" outlineLevel="1">
      <c r="A26" s="80"/>
      <c r="B26" s="83"/>
      <c r="C26" s="83"/>
      <c r="D26" s="118"/>
      <c r="E26" s="121" t="s">
        <v>67</v>
      </c>
      <c r="F26" s="121"/>
      <c r="G26" s="121" t="s">
        <v>68</v>
      </c>
      <c r="H26" s="164"/>
      <c r="I26" s="202">
        <f t="shared" si="0"/>
        <v>0</v>
      </c>
      <c r="J26" s="404"/>
      <c r="L26" s="36" t="s">
        <v>69</v>
      </c>
    </row>
    <row r="27" spans="1:12" ht="14.15" customHeight="1" outlineLevel="1">
      <c r="A27" s="80"/>
      <c r="B27" s="83"/>
      <c r="C27" s="83"/>
      <c r="D27" s="118"/>
      <c r="E27" s="121" t="s">
        <v>67</v>
      </c>
      <c r="F27" s="121"/>
      <c r="G27" s="121" t="s">
        <v>68</v>
      </c>
      <c r="H27" s="164"/>
      <c r="I27" s="202">
        <f t="shared" si="0"/>
        <v>0</v>
      </c>
      <c r="J27" s="404"/>
      <c r="L27" s="36" t="s">
        <v>69</v>
      </c>
    </row>
    <row r="28" spans="1:12" ht="14.15" customHeight="1" outlineLevel="1">
      <c r="A28" s="80"/>
      <c r="B28" s="83"/>
      <c r="C28" s="83"/>
      <c r="D28" s="118"/>
      <c r="E28" s="121" t="s">
        <v>67</v>
      </c>
      <c r="F28" s="121"/>
      <c r="G28" s="121" t="s">
        <v>68</v>
      </c>
      <c r="H28" s="164"/>
      <c r="I28" s="202">
        <f t="shared" si="0"/>
        <v>0</v>
      </c>
      <c r="J28" s="404"/>
      <c r="L28" s="36" t="s">
        <v>69</v>
      </c>
    </row>
    <row r="29" spans="1:12" ht="14.15" customHeight="1" outlineLevel="1">
      <c r="A29" s="80"/>
      <c r="B29" s="83"/>
      <c r="C29" s="83"/>
      <c r="D29" s="118"/>
      <c r="E29" s="121" t="s">
        <v>67</v>
      </c>
      <c r="F29" s="121"/>
      <c r="G29" s="121" t="s">
        <v>68</v>
      </c>
      <c r="H29" s="164"/>
      <c r="I29" s="202">
        <f t="shared" si="0"/>
        <v>0</v>
      </c>
      <c r="J29" s="404"/>
      <c r="L29" s="36" t="s">
        <v>69</v>
      </c>
    </row>
    <row r="30" spans="1:12" ht="14.15" customHeight="1" outlineLevel="1">
      <c r="A30" s="80"/>
      <c r="B30" s="83"/>
      <c r="C30" s="83"/>
      <c r="D30" s="118"/>
      <c r="E30" s="121" t="s">
        <v>67</v>
      </c>
      <c r="F30" s="121"/>
      <c r="G30" s="121" t="s">
        <v>68</v>
      </c>
      <c r="H30" s="164"/>
      <c r="I30" s="202">
        <f t="shared" si="0"/>
        <v>0</v>
      </c>
      <c r="J30" s="404"/>
      <c r="L30" s="36" t="s">
        <v>69</v>
      </c>
    </row>
    <row r="31" spans="1:12" ht="14.15" customHeight="1" outlineLevel="1">
      <c r="A31" s="80"/>
      <c r="B31" s="85"/>
      <c r="C31" s="85"/>
      <c r="D31" s="118"/>
      <c r="E31" s="121" t="s">
        <v>67</v>
      </c>
      <c r="F31" s="121"/>
      <c r="G31" s="121" t="s">
        <v>68</v>
      </c>
      <c r="H31" s="164"/>
      <c r="I31" s="202">
        <f t="shared" si="0"/>
        <v>0</v>
      </c>
      <c r="J31" s="404"/>
      <c r="L31" s="36" t="s">
        <v>69</v>
      </c>
    </row>
    <row r="32" spans="1:12" ht="14.15" customHeight="1" outlineLevel="1">
      <c r="A32" s="80"/>
      <c r="B32" s="83"/>
      <c r="C32" s="83"/>
      <c r="D32" s="118"/>
      <c r="E32" s="121" t="s">
        <v>67</v>
      </c>
      <c r="F32" s="121"/>
      <c r="G32" s="121" t="s">
        <v>68</v>
      </c>
      <c r="H32" s="164"/>
      <c r="I32" s="202">
        <f t="shared" si="0"/>
        <v>0</v>
      </c>
      <c r="J32" s="404"/>
      <c r="L32" s="36" t="s">
        <v>69</v>
      </c>
    </row>
    <row r="33" spans="1:30" ht="14.15" customHeight="1" outlineLevel="1">
      <c r="A33" s="80"/>
      <c r="B33" s="83"/>
      <c r="C33" s="83"/>
      <c r="D33" s="118"/>
      <c r="E33" s="121" t="s">
        <v>67</v>
      </c>
      <c r="F33" s="121"/>
      <c r="G33" s="121" t="s">
        <v>68</v>
      </c>
      <c r="H33" s="164"/>
      <c r="I33" s="202">
        <f t="shared" si="0"/>
        <v>0</v>
      </c>
      <c r="J33" s="404"/>
      <c r="L33" s="36" t="s">
        <v>69</v>
      </c>
    </row>
    <row r="34" spans="1:30" ht="14.15" customHeight="1" outlineLevel="1">
      <c r="A34" s="80"/>
      <c r="B34" s="83"/>
      <c r="C34" s="83"/>
      <c r="D34" s="118"/>
      <c r="E34" s="121" t="s">
        <v>67</v>
      </c>
      <c r="F34" s="121"/>
      <c r="G34" s="121" t="s">
        <v>68</v>
      </c>
      <c r="H34" s="164"/>
      <c r="I34" s="202">
        <f t="shared" si="0"/>
        <v>0</v>
      </c>
      <c r="J34" s="404"/>
      <c r="L34" s="36" t="s">
        <v>69</v>
      </c>
    </row>
    <row r="35" spans="1:30" ht="14.15" customHeight="1" outlineLevel="1">
      <c r="A35" s="80"/>
      <c r="B35" s="83"/>
      <c r="C35" s="83"/>
      <c r="D35" s="118"/>
      <c r="E35" s="121" t="s">
        <v>67</v>
      </c>
      <c r="F35" s="121"/>
      <c r="G35" s="121" t="s">
        <v>68</v>
      </c>
      <c r="H35" s="164"/>
      <c r="I35" s="202">
        <f t="shared" si="0"/>
        <v>0</v>
      </c>
      <c r="J35" s="404"/>
      <c r="L35" s="36" t="s">
        <v>69</v>
      </c>
    </row>
    <row r="36" spans="1:30" ht="14.15" customHeight="1" outlineLevel="1">
      <c r="A36" s="80"/>
      <c r="B36" s="83"/>
      <c r="C36" s="83"/>
      <c r="D36" s="118"/>
      <c r="E36" s="121" t="s">
        <v>67</v>
      </c>
      <c r="F36" s="121"/>
      <c r="G36" s="121" t="s">
        <v>68</v>
      </c>
      <c r="H36" s="164"/>
      <c r="I36" s="202">
        <f t="shared" si="0"/>
        <v>0</v>
      </c>
      <c r="J36" s="404"/>
      <c r="L36" s="36" t="s">
        <v>69</v>
      </c>
    </row>
    <row r="37" spans="1:30" ht="14.15" customHeight="1" outlineLevel="1">
      <c r="A37" s="80"/>
      <c r="B37" s="83"/>
      <c r="C37" s="83"/>
      <c r="D37" s="118"/>
      <c r="E37" s="121" t="s">
        <v>67</v>
      </c>
      <c r="F37" s="121"/>
      <c r="G37" s="121" t="s">
        <v>68</v>
      </c>
      <c r="H37" s="164"/>
      <c r="I37" s="202">
        <f t="shared" si="0"/>
        <v>0</v>
      </c>
      <c r="J37" s="404"/>
      <c r="L37" s="36" t="s">
        <v>69</v>
      </c>
    </row>
    <row r="38" spans="1:30" ht="14.15" customHeight="1" outlineLevel="1">
      <c r="A38" s="80"/>
      <c r="B38" s="83"/>
      <c r="C38" s="83"/>
      <c r="D38" s="118"/>
      <c r="E38" s="121" t="s">
        <v>67</v>
      </c>
      <c r="F38" s="121"/>
      <c r="G38" s="121" t="s">
        <v>68</v>
      </c>
      <c r="H38" s="164"/>
      <c r="I38" s="202">
        <f t="shared" si="0"/>
        <v>0</v>
      </c>
      <c r="J38" s="404"/>
      <c r="L38" s="36" t="s">
        <v>69</v>
      </c>
    </row>
    <row r="39" spans="1:30" ht="14.15" customHeight="1" outlineLevel="1">
      <c r="A39" s="80"/>
      <c r="B39" s="83"/>
      <c r="C39" s="83"/>
      <c r="D39" s="118"/>
      <c r="E39" s="121" t="s">
        <v>67</v>
      </c>
      <c r="F39" s="121"/>
      <c r="G39" s="121" t="s">
        <v>68</v>
      </c>
      <c r="H39" s="164"/>
      <c r="I39" s="202">
        <f t="shared" si="0"/>
        <v>0</v>
      </c>
      <c r="J39" s="404"/>
      <c r="L39" s="36" t="s">
        <v>69</v>
      </c>
    </row>
    <row r="40" spans="1:30" ht="14.15" customHeight="1" outlineLevel="1">
      <c r="A40" s="80"/>
      <c r="B40" s="83"/>
      <c r="C40" s="83"/>
      <c r="D40" s="118"/>
      <c r="E40" s="121" t="s">
        <v>67</v>
      </c>
      <c r="F40" s="121"/>
      <c r="G40" s="121" t="s">
        <v>68</v>
      </c>
      <c r="H40" s="164"/>
      <c r="I40" s="202">
        <f t="shared" si="0"/>
        <v>0</v>
      </c>
      <c r="J40" s="404"/>
      <c r="L40" s="36" t="s">
        <v>69</v>
      </c>
    </row>
    <row r="41" spans="1:30" ht="14.15" customHeight="1" outlineLevel="1">
      <c r="A41" s="80"/>
      <c r="B41" s="83"/>
      <c r="C41" s="83"/>
      <c r="D41" s="118"/>
      <c r="E41" s="121" t="s">
        <v>67</v>
      </c>
      <c r="F41" s="121"/>
      <c r="G41" s="121" t="s">
        <v>68</v>
      </c>
      <c r="H41" s="164"/>
      <c r="I41" s="202">
        <f t="shared" si="0"/>
        <v>0</v>
      </c>
      <c r="J41" s="404"/>
      <c r="L41" s="36" t="s">
        <v>69</v>
      </c>
    </row>
    <row r="42" spans="1:30" ht="14.15" customHeight="1" outlineLevel="1">
      <c r="A42" s="80"/>
      <c r="B42" s="85"/>
      <c r="C42" s="85"/>
      <c r="D42" s="118"/>
      <c r="E42" s="121" t="s">
        <v>67</v>
      </c>
      <c r="F42" s="121"/>
      <c r="G42" s="121" t="s">
        <v>68</v>
      </c>
      <c r="H42" s="164"/>
      <c r="I42" s="202">
        <f t="shared" si="0"/>
        <v>0</v>
      </c>
      <c r="J42" s="404"/>
      <c r="L42" s="36" t="s">
        <v>63</v>
      </c>
    </row>
    <row r="43" spans="1:30" s="252" customFormat="1" ht="155.25" customHeight="1" collapsed="1">
      <c r="A43" s="124">
        <v>2</v>
      </c>
      <c r="B43" s="248" t="s">
        <v>35</v>
      </c>
      <c r="C43" s="248"/>
      <c r="D43" s="396" t="str">
        <f>IF('Données de base'!C21="Oui",CONCATENATE("Aide pour remplir: ",Exemple!O11),"")</f>
        <v/>
      </c>
      <c r="E43" s="396"/>
      <c r="F43" s="396"/>
      <c r="G43" s="396"/>
      <c r="H43" s="396"/>
      <c r="I43" s="218">
        <f>SUM(I44:I60)</f>
        <v>0</v>
      </c>
      <c r="J43" s="404"/>
      <c r="K43" s="249"/>
      <c r="L43" s="251"/>
      <c r="M43" s="251"/>
      <c r="N43" s="251"/>
      <c r="O43" s="251"/>
      <c r="P43" s="251"/>
      <c r="Q43" s="251"/>
      <c r="R43" s="251"/>
      <c r="S43" s="251"/>
      <c r="T43" s="251"/>
      <c r="U43" s="251"/>
      <c r="V43" s="251"/>
      <c r="W43" s="251"/>
      <c r="X43" s="251"/>
      <c r="Y43" s="251"/>
      <c r="Z43" s="251"/>
      <c r="AA43" s="251"/>
      <c r="AB43" s="251"/>
      <c r="AC43" s="251"/>
      <c r="AD43" s="251"/>
    </row>
    <row r="44" spans="1:30" ht="13.15" customHeight="1">
      <c r="A44" s="176"/>
      <c r="B44" s="80"/>
      <c r="C44" s="142"/>
      <c r="D44" s="390" t="s">
        <v>36</v>
      </c>
      <c r="E44" s="391"/>
      <c r="F44" s="391"/>
      <c r="G44" s="392"/>
      <c r="H44" s="165"/>
      <c r="I44" s="202">
        <f>ROUND(H44,2)</f>
        <v>0</v>
      </c>
      <c r="J44" s="404"/>
      <c r="L44" s="36" t="s">
        <v>63</v>
      </c>
    </row>
    <row r="45" spans="1:30" ht="13.15" customHeight="1">
      <c r="A45" s="176"/>
      <c r="B45" s="83"/>
      <c r="C45" s="142"/>
      <c r="D45" s="390" t="s">
        <v>36</v>
      </c>
      <c r="E45" s="391"/>
      <c r="F45" s="391"/>
      <c r="G45" s="392"/>
      <c r="H45" s="165"/>
      <c r="I45" s="202">
        <f t="shared" ref="I45:I60" si="1">ROUND(H45,2)</f>
        <v>0</v>
      </c>
      <c r="J45" s="404"/>
      <c r="L45" s="36" t="s">
        <v>69</v>
      </c>
    </row>
    <row r="46" spans="1:30" ht="13.15" customHeight="1">
      <c r="A46" s="176"/>
      <c r="B46" s="85"/>
      <c r="C46" s="84"/>
      <c r="D46" s="390" t="s">
        <v>36</v>
      </c>
      <c r="E46" s="391"/>
      <c r="F46" s="391"/>
      <c r="G46" s="392"/>
      <c r="H46" s="165"/>
      <c r="I46" s="202">
        <f t="shared" si="1"/>
        <v>0</v>
      </c>
      <c r="J46" s="404"/>
      <c r="L46" s="36" t="s">
        <v>69</v>
      </c>
    </row>
    <row r="47" spans="1:30" ht="13.15" customHeight="1">
      <c r="A47" s="176"/>
      <c r="B47" s="85"/>
      <c r="C47" s="84"/>
      <c r="D47" s="390" t="s">
        <v>36</v>
      </c>
      <c r="E47" s="391"/>
      <c r="F47" s="391"/>
      <c r="G47" s="392"/>
      <c r="H47" s="165"/>
      <c r="I47" s="202">
        <f t="shared" si="1"/>
        <v>0</v>
      </c>
      <c r="J47" s="404"/>
      <c r="L47" s="36" t="s">
        <v>69</v>
      </c>
    </row>
    <row r="48" spans="1:30" ht="13.15" customHeight="1">
      <c r="A48" s="176"/>
      <c r="B48" s="85"/>
      <c r="C48" s="84"/>
      <c r="D48" s="390" t="s">
        <v>36</v>
      </c>
      <c r="E48" s="391"/>
      <c r="F48" s="391"/>
      <c r="G48" s="392"/>
      <c r="H48" s="165"/>
      <c r="I48" s="202">
        <f t="shared" si="1"/>
        <v>0</v>
      </c>
      <c r="J48" s="404"/>
      <c r="L48" s="36" t="s">
        <v>63</v>
      </c>
    </row>
    <row r="49" spans="1:30" ht="13.15" customHeight="1" outlineLevel="1">
      <c r="A49" s="176"/>
      <c r="B49" s="85"/>
      <c r="C49" s="85"/>
      <c r="D49" s="390" t="s">
        <v>36</v>
      </c>
      <c r="E49" s="391"/>
      <c r="F49" s="391"/>
      <c r="G49" s="392"/>
      <c r="H49" s="82"/>
      <c r="I49" s="202">
        <f t="shared" si="1"/>
        <v>0</v>
      </c>
      <c r="J49" s="404"/>
      <c r="L49" s="36" t="s">
        <v>69</v>
      </c>
    </row>
    <row r="50" spans="1:30" ht="13.15" customHeight="1" outlineLevel="1">
      <c r="A50" s="176"/>
      <c r="B50" s="80"/>
      <c r="C50" s="80"/>
      <c r="D50" s="390" t="s">
        <v>36</v>
      </c>
      <c r="E50" s="391"/>
      <c r="F50" s="391"/>
      <c r="G50" s="392"/>
      <c r="H50" s="172"/>
      <c r="I50" s="202">
        <f t="shared" si="1"/>
        <v>0</v>
      </c>
      <c r="J50" s="404"/>
      <c r="L50" s="36" t="s">
        <v>69</v>
      </c>
    </row>
    <row r="51" spans="1:30" ht="13.15" customHeight="1" outlineLevel="1">
      <c r="A51" s="176"/>
      <c r="B51" s="80"/>
      <c r="C51" s="80"/>
      <c r="D51" s="390" t="s">
        <v>36</v>
      </c>
      <c r="E51" s="391"/>
      <c r="F51" s="391"/>
      <c r="G51" s="392"/>
      <c r="H51" s="172"/>
      <c r="I51" s="202">
        <f t="shared" si="1"/>
        <v>0</v>
      </c>
      <c r="J51" s="404"/>
      <c r="L51" s="36" t="s">
        <v>69</v>
      </c>
    </row>
    <row r="52" spans="1:30" ht="13.15" customHeight="1" outlineLevel="1">
      <c r="A52" s="176"/>
      <c r="B52" s="80"/>
      <c r="C52" s="80"/>
      <c r="D52" s="390" t="s">
        <v>36</v>
      </c>
      <c r="E52" s="391"/>
      <c r="F52" s="391"/>
      <c r="G52" s="392"/>
      <c r="H52" s="172"/>
      <c r="I52" s="202">
        <f t="shared" si="1"/>
        <v>0</v>
      </c>
      <c r="J52" s="404"/>
      <c r="L52" s="36" t="s">
        <v>69</v>
      </c>
    </row>
    <row r="53" spans="1:30" ht="13.15" customHeight="1" outlineLevel="1">
      <c r="A53" s="176"/>
      <c r="B53" s="80"/>
      <c r="C53" s="80"/>
      <c r="D53" s="390" t="s">
        <v>36</v>
      </c>
      <c r="E53" s="391"/>
      <c r="F53" s="391"/>
      <c r="G53" s="392"/>
      <c r="H53" s="172"/>
      <c r="I53" s="202">
        <f t="shared" si="1"/>
        <v>0</v>
      </c>
      <c r="J53" s="404"/>
      <c r="L53" s="36" t="s">
        <v>69</v>
      </c>
    </row>
    <row r="54" spans="1:30" ht="13.15" customHeight="1" outlineLevel="1">
      <c r="A54" s="176"/>
      <c r="B54" s="85"/>
      <c r="C54" s="85"/>
      <c r="D54" s="390" t="s">
        <v>36</v>
      </c>
      <c r="E54" s="391"/>
      <c r="F54" s="391"/>
      <c r="G54" s="392"/>
      <c r="H54" s="82"/>
      <c r="I54" s="202">
        <f t="shared" si="1"/>
        <v>0</v>
      </c>
      <c r="J54" s="404"/>
      <c r="L54" s="36" t="s">
        <v>69</v>
      </c>
    </row>
    <row r="55" spans="1:30" ht="13.15" customHeight="1" outlineLevel="1">
      <c r="A55" s="176"/>
      <c r="B55" s="85"/>
      <c r="C55" s="85"/>
      <c r="D55" s="390" t="s">
        <v>36</v>
      </c>
      <c r="E55" s="391"/>
      <c r="F55" s="391"/>
      <c r="G55" s="392"/>
      <c r="H55" s="82"/>
      <c r="I55" s="202">
        <f t="shared" si="1"/>
        <v>0</v>
      </c>
      <c r="J55" s="404"/>
      <c r="L55" s="36" t="s">
        <v>69</v>
      </c>
    </row>
    <row r="56" spans="1:30" ht="13.15" customHeight="1" outlineLevel="1">
      <c r="A56" s="176"/>
      <c r="B56" s="80"/>
      <c r="C56" s="80"/>
      <c r="D56" s="390" t="s">
        <v>36</v>
      </c>
      <c r="E56" s="391"/>
      <c r="F56" s="391"/>
      <c r="G56" s="392"/>
      <c r="H56" s="172"/>
      <c r="I56" s="202">
        <f t="shared" si="1"/>
        <v>0</v>
      </c>
      <c r="J56" s="404"/>
      <c r="L56" s="36" t="s">
        <v>63</v>
      </c>
    </row>
    <row r="57" spans="1:30" ht="13.15" customHeight="1" outlineLevel="1">
      <c r="A57" s="176"/>
      <c r="B57" s="80"/>
      <c r="C57" s="80"/>
      <c r="D57" s="390" t="s">
        <v>36</v>
      </c>
      <c r="E57" s="391"/>
      <c r="F57" s="391"/>
      <c r="G57" s="392"/>
      <c r="H57" s="172"/>
      <c r="I57" s="202">
        <f t="shared" si="1"/>
        <v>0</v>
      </c>
      <c r="J57" s="404"/>
      <c r="L57" s="36" t="s">
        <v>69</v>
      </c>
    </row>
    <row r="58" spans="1:30" ht="13.15" customHeight="1" outlineLevel="1">
      <c r="A58" s="176"/>
      <c r="B58" s="80"/>
      <c r="C58" s="80"/>
      <c r="D58" s="390" t="s">
        <v>36</v>
      </c>
      <c r="E58" s="391"/>
      <c r="F58" s="391"/>
      <c r="G58" s="392"/>
      <c r="H58" s="172"/>
      <c r="I58" s="202">
        <f t="shared" si="1"/>
        <v>0</v>
      </c>
      <c r="J58" s="404"/>
      <c r="L58" s="36" t="s">
        <v>69</v>
      </c>
    </row>
    <row r="59" spans="1:30" ht="13.15" customHeight="1" outlineLevel="1">
      <c r="A59" s="176"/>
      <c r="B59" s="80"/>
      <c r="C59" s="80"/>
      <c r="D59" s="390" t="s">
        <v>36</v>
      </c>
      <c r="E59" s="391"/>
      <c r="F59" s="391"/>
      <c r="G59" s="392"/>
      <c r="H59" s="172"/>
      <c r="I59" s="202">
        <f t="shared" si="1"/>
        <v>0</v>
      </c>
      <c r="J59" s="404"/>
      <c r="L59" s="36" t="s">
        <v>69</v>
      </c>
    </row>
    <row r="60" spans="1:30" ht="13.15" customHeight="1" outlineLevel="1">
      <c r="A60" s="176"/>
      <c r="B60" s="80"/>
      <c r="C60" s="80"/>
      <c r="D60" s="390" t="s">
        <v>36</v>
      </c>
      <c r="E60" s="391"/>
      <c r="F60" s="391"/>
      <c r="G60" s="392"/>
      <c r="H60" s="172"/>
      <c r="I60" s="202">
        <f t="shared" si="1"/>
        <v>0</v>
      </c>
      <c r="J60" s="404"/>
      <c r="L60" s="36" t="s">
        <v>63</v>
      </c>
    </row>
    <row r="61" spans="1:30" s="252" customFormat="1" ht="134.25" customHeight="1" collapsed="1">
      <c r="A61" s="192">
        <v>3</v>
      </c>
      <c r="B61" s="253" t="s">
        <v>38</v>
      </c>
      <c r="C61" s="253"/>
      <c r="D61" s="405" t="str">
        <f>IF('Données de base'!C21="Oui",CONCATENATE("Aide pour remplir: ",Exemple!O22),"")</f>
        <v/>
      </c>
      <c r="E61" s="405"/>
      <c r="F61" s="405"/>
      <c r="G61" s="405"/>
      <c r="H61" s="405"/>
      <c r="I61" s="218">
        <f>SUM(I62:I77)</f>
        <v>0</v>
      </c>
      <c r="J61" s="404"/>
      <c r="K61" s="249"/>
      <c r="L61" s="251"/>
      <c r="M61" s="251"/>
      <c r="N61" s="251"/>
      <c r="O61" s="251"/>
      <c r="P61" s="251"/>
      <c r="Q61" s="251"/>
      <c r="R61" s="251"/>
      <c r="S61" s="251"/>
      <c r="T61" s="251"/>
      <c r="U61" s="251"/>
      <c r="V61" s="251"/>
      <c r="W61" s="251"/>
      <c r="X61" s="251"/>
      <c r="Y61" s="251"/>
      <c r="Z61" s="251"/>
      <c r="AA61" s="251"/>
      <c r="AB61" s="251"/>
      <c r="AC61" s="251"/>
      <c r="AD61" s="251"/>
    </row>
    <row r="62" spans="1:30" ht="14.15" customHeight="1">
      <c r="A62" s="176"/>
      <c r="B62" s="80"/>
      <c r="C62" s="142"/>
      <c r="D62" s="375"/>
      <c r="E62" s="376"/>
      <c r="F62" s="376"/>
      <c r="G62" s="377"/>
      <c r="H62" s="165"/>
      <c r="I62" s="202">
        <f>ROUND(H62,2)</f>
        <v>0</v>
      </c>
      <c r="J62" s="404"/>
      <c r="L62" s="36" t="s">
        <v>69</v>
      </c>
    </row>
    <row r="63" spans="1:30" ht="14.15" customHeight="1">
      <c r="A63" s="193"/>
      <c r="B63" s="80"/>
      <c r="C63" s="142"/>
      <c r="D63" s="375"/>
      <c r="E63" s="376"/>
      <c r="F63" s="376"/>
      <c r="G63" s="377"/>
      <c r="H63" s="165"/>
      <c r="I63" s="202">
        <f t="shared" ref="I63:I77" si="2">ROUND(H63,2)</f>
        <v>0</v>
      </c>
      <c r="J63" s="404"/>
      <c r="L63" s="36" t="s">
        <v>69</v>
      </c>
    </row>
    <row r="64" spans="1:30" ht="14.15" customHeight="1">
      <c r="A64" s="176"/>
      <c r="B64" s="80"/>
      <c r="C64" s="142"/>
      <c r="D64" s="375"/>
      <c r="E64" s="376"/>
      <c r="F64" s="376"/>
      <c r="G64" s="377"/>
      <c r="H64" s="165"/>
      <c r="I64" s="202">
        <f t="shared" si="2"/>
        <v>0</v>
      </c>
      <c r="J64" s="404"/>
      <c r="L64" s="36" t="s">
        <v>69</v>
      </c>
    </row>
    <row r="65" spans="1:30" ht="14.15" customHeight="1">
      <c r="A65" s="176"/>
      <c r="B65" s="80"/>
      <c r="C65" s="142"/>
      <c r="D65" s="375"/>
      <c r="E65" s="376"/>
      <c r="F65" s="376"/>
      <c r="G65" s="377"/>
      <c r="H65" s="165"/>
      <c r="I65" s="202">
        <f t="shared" si="2"/>
        <v>0</v>
      </c>
      <c r="J65" s="404"/>
      <c r="L65" s="36" t="s">
        <v>69</v>
      </c>
    </row>
    <row r="66" spans="1:30" ht="14.15" customHeight="1" outlineLevel="1">
      <c r="A66" s="176"/>
      <c r="B66" s="80"/>
      <c r="C66" s="80"/>
      <c r="D66" s="375"/>
      <c r="E66" s="376"/>
      <c r="F66" s="376"/>
      <c r="G66" s="377"/>
      <c r="H66" s="82"/>
      <c r="I66" s="202">
        <f t="shared" si="2"/>
        <v>0</v>
      </c>
      <c r="J66" s="404"/>
      <c r="L66" s="36" t="s">
        <v>69</v>
      </c>
    </row>
    <row r="67" spans="1:30" ht="14.15" customHeight="1" outlineLevel="1">
      <c r="A67" s="193"/>
      <c r="B67" s="80"/>
      <c r="C67" s="80"/>
      <c r="D67" s="375"/>
      <c r="E67" s="376"/>
      <c r="F67" s="376"/>
      <c r="G67" s="377"/>
      <c r="H67" s="82"/>
      <c r="I67" s="202">
        <f t="shared" si="2"/>
        <v>0</v>
      </c>
      <c r="J67" s="404"/>
      <c r="L67" s="36" t="s">
        <v>69</v>
      </c>
    </row>
    <row r="68" spans="1:30" ht="14.15" customHeight="1" outlineLevel="1">
      <c r="A68" s="193"/>
      <c r="B68" s="80"/>
      <c r="C68" s="80"/>
      <c r="D68" s="375"/>
      <c r="E68" s="376"/>
      <c r="F68" s="376"/>
      <c r="G68" s="377"/>
      <c r="H68" s="82"/>
      <c r="I68" s="202">
        <f t="shared" si="2"/>
        <v>0</v>
      </c>
      <c r="J68" s="404"/>
      <c r="L68" s="36" t="s">
        <v>69</v>
      </c>
    </row>
    <row r="69" spans="1:30" ht="14.15" customHeight="1" outlineLevel="1">
      <c r="A69" s="193"/>
      <c r="B69" s="80"/>
      <c r="C69" s="80"/>
      <c r="D69" s="375"/>
      <c r="E69" s="376"/>
      <c r="F69" s="376"/>
      <c r="G69" s="377"/>
      <c r="H69" s="82"/>
      <c r="I69" s="202">
        <f t="shared" si="2"/>
        <v>0</v>
      </c>
      <c r="J69" s="404"/>
      <c r="L69" s="36" t="s">
        <v>63</v>
      </c>
    </row>
    <row r="70" spans="1:30" ht="14.15" customHeight="1" outlineLevel="1">
      <c r="A70" s="176"/>
      <c r="B70" s="80"/>
      <c r="C70" s="80"/>
      <c r="D70" s="375"/>
      <c r="E70" s="376"/>
      <c r="F70" s="376"/>
      <c r="G70" s="377"/>
      <c r="H70" s="82"/>
      <c r="I70" s="202">
        <f t="shared" si="2"/>
        <v>0</v>
      </c>
      <c r="J70" s="404"/>
      <c r="L70" s="36" t="s">
        <v>69</v>
      </c>
    </row>
    <row r="71" spans="1:30" ht="14.15" customHeight="1" outlineLevel="1">
      <c r="A71" s="176"/>
      <c r="B71" s="80"/>
      <c r="C71" s="80"/>
      <c r="D71" s="375"/>
      <c r="E71" s="376"/>
      <c r="F71" s="376"/>
      <c r="G71" s="377"/>
      <c r="H71" s="82"/>
      <c r="I71" s="202">
        <f t="shared" si="2"/>
        <v>0</v>
      </c>
      <c r="J71" s="404"/>
      <c r="L71" s="36" t="s">
        <v>69</v>
      </c>
    </row>
    <row r="72" spans="1:30" ht="14.15" customHeight="1" outlineLevel="1">
      <c r="A72" s="176"/>
      <c r="B72" s="80"/>
      <c r="C72" s="80"/>
      <c r="D72" s="375"/>
      <c r="E72" s="376"/>
      <c r="F72" s="376"/>
      <c r="G72" s="377"/>
      <c r="H72" s="82"/>
      <c r="I72" s="202">
        <f t="shared" si="2"/>
        <v>0</v>
      </c>
      <c r="J72" s="404"/>
      <c r="L72" s="36" t="s">
        <v>69</v>
      </c>
    </row>
    <row r="73" spans="1:30" ht="14.15" customHeight="1" outlineLevel="1">
      <c r="A73" s="193"/>
      <c r="B73" s="80"/>
      <c r="C73" s="80"/>
      <c r="D73" s="375"/>
      <c r="E73" s="376"/>
      <c r="F73" s="376"/>
      <c r="G73" s="377"/>
      <c r="H73" s="82"/>
      <c r="I73" s="202">
        <f t="shared" si="2"/>
        <v>0</v>
      </c>
      <c r="J73" s="404"/>
      <c r="L73" s="36" t="s">
        <v>69</v>
      </c>
    </row>
    <row r="74" spans="1:30" ht="14.15" customHeight="1" outlineLevel="1">
      <c r="A74" s="193"/>
      <c r="B74" s="80"/>
      <c r="C74" s="80"/>
      <c r="D74" s="375"/>
      <c r="E74" s="376"/>
      <c r="F74" s="376"/>
      <c r="G74" s="377"/>
      <c r="H74" s="82"/>
      <c r="I74" s="202">
        <f t="shared" si="2"/>
        <v>0</v>
      </c>
      <c r="J74" s="404"/>
      <c r="L74" s="36" t="s">
        <v>69</v>
      </c>
    </row>
    <row r="75" spans="1:30" ht="14.15" customHeight="1" outlineLevel="1">
      <c r="A75" s="176"/>
      <c r="B75" s="80"/>
      <c r="C75" s="80"/>
      <c r="D75" s="375"/>
      <c r="E75" s="376"/>
      <c r="F75" s="376"/>
      <c r="G75" s="377"/>
      <c r="H75" s="82"/>
      <c r="I75" s="202">
        <f t="shared" si="2"/>
        <v>0</v>
      </c>
      <c r="J75" s="404"/>
      <c r="L75" s="36" t="s">
        <v>69</v>
      </c>
    </row>
    <row r="76" spans="1:30" ht="14.15" customHeight="1" outlineLevel="1">
      <c r="A76" s="193"/>
      <c r="B76" s="80"/>
      <c r="C76" s="80"/>
      <c r="D76" s="375"/>
      <c r="E76" s="376"/>
      <c r="F76" s="376"/>
      <c r="G76" s="377"/>
      <c r="H76" s="82"/>
      <c r="I76" s="202">
        <f t="shared" si="2"/>
        <v>0</v>
      </c>
      <c r="J76" s="404"/>
      <c r="L76" s="36" t="s">
        <v>69</v>
      </c>
    </row>
    <row r="77" spans="1:30" ht="14.15" customHeight="1" outlineLevel="1">
      <c r="A77" s="193"/>
      <c r="B77" s="80"/>
      <c r="C77" s="80"/>
      <c r="D77" s="375"/>
      <c r="E77" s="376"/>
      <c r="F77" s="376"/>
      <c r="G77" s="377"/>
      <c r="H77" s="82"/>
      <c r="I77" s="202">
        <f t="shared" si="2"/>
        <v>0</v>
      </c>
      <c r="J77" s="404"/>
      <c r="L77" s="36" t="s">
        <v>63</v>
      </c>
    </row>
    <row r="78" spans="1:30" s="252" customFormat="1" ht="111.75" customHeight="1">
      <c r="A78" s="125">
        <v>4</v>
      </c>
      <c r="B78" s="254" t="s">
        <v>39</v>
      </c>
      <c r="C78" s="254"/>
      <c r="D78" s="406" t="str">
        <f>IF('Données de base'!C21="Oui",CONCATENATE("Aide pour remplir: ",Exemple!O30),"")</f>
        <v/>
      </c>
      <c r="E78" s="407"/>
      <c r="F78" s="407"/>
      <c r="G78" s="407"/>
      <c r="H78" s="408"/>
      <c r="I78" s="211">
        <f>SUM(I79:I90)</f>
        <v>0</v>
      </c>
      <c r="J78" s="404"/>
      <c r="K78" s="249"/>
      <c r="L78" s="251"/>
      <c r="M78" s="251"/>
      <c r="N78" s="251"/>
      <c r="O78" s="251"/>
      <c r="P78" s="251"/>
      <c r="Q78" s="251"/>
      <c r="R78" s="251"/>
      <c r="S78" s="251"/>
      <c r="T78" s="251"/>
      <c r="U78" s="251"/>
      <c r="V78" s="251"/>
      <c r="W78" s="251"/>
      <c r="X78" s="251"/>
      <c r="Y78" s="251"/>
      <c r="Z78" s="251"/>
      <c r="AA78" s="251"/>
      <c r="AB78" s="251"/>
      <c r="AC78" s="251"/>
      <c r="AD78" s="251"/>
    </row>
    <row r="79" spans="1:30" ht="14.15" customHeight="1">
      <c r="A79" s="120"/>
      <c r="B79" s="80"/>
      <c r="C79" s="142"/>
      <c r="D79" s="340" t="s">
        <v>40</v>
      </c>
      <c r="E79" s="341"/>
      <c r="F79" s="341"/>
      <c r="G79" s="342"/>
      <c r="H79" s="164"/>
      <c r="I79" s="213">
        <f>ROUND(H79,2)</f>
        <v>0</v>
      </c>
      <c r="J79" s="404"/>
      <c r="L79" s="36" t="s">
        <v>69</v>
      </c>
    </row>
    <row r="80" spans="1:30" ht="14.15" customHeight="1">
      <c r="A80" s="120"/>
      <c r="B80" s="80"/>
      <c r="C80" s="142"/>
      <c r="D80" s="340" t="s">
        <v>40</v>
      </c>
      <c r="E80" s="341"/>
      <c r="F80" s="341"/>
      <c r="G80" s="342"/>
      <c r="H80" s="164"/>
      <c r="I80" s="213">
        <f t="shared" ref="I80:I89" si="3">ROUND(H80,2)</f>
        <v>0</v>
      </c>
      <c r="J80" s="404"/>
      <c r="L80" s="36" t="s">
        <v>63</v>
      </c>
    </row>
    <row r="81" spans="1:30" ht="14.15" customHeight="1">
      <c r="A81" s="120"/>
      <c r="B81" s="80"/>
      <c r="C81" s="142"/>
      <c r="D81" s="340" t="s">
        <v>40</v>
      </c>
      <c r="E81" s="341"/>
      <c r="F81" s="341"/>
      <c r="G81" s="342"/>
      <c r="H81" s="164"/>
      <c r="I81" s="213">
        <f t="shared" si="3"/>
        <v>0</v>
      </c>
      <c r="J81" s="404"/>
      <c r="L81" s="36" t="s">
        <v>69</v>
      </c>
    </row>
    <row r="82" spans="1:30" ht="14.15" customHeight="1">
      <c r="A82" s="120"/>
      <c r="B82" s="80"/>
      <c r="C82" s="142"/>
      <c r="D82" s="340" t="s">
        <v>40</v>
      </c>
      <c r="E82" s="341"/>
      <c r="F82" s="341"/>
      <c r="G82" s="342"/>
      <c r="H82" s="164"/>
      <c r="I82" s="213">
        <f t="shared" si="3"/>
        <v>0</v>
      </c>
      <c r="J82" s="404"/>
      <c r="L82" s="36" t="s">
        <v>69</v>
      </c>
    </row>
    <row r="83" spans="1:30" ht="14.15" customHeight="1">
      <c r="A83" s="120"/>
      <c r="B83" s="80"/>
      <c r="C83" s="142"/>
      <c r="D83" s="340" t="s">
        <v>40</v>
      </c>
      <c r="E83" s="341"/>
      <c r="F83" s="341"/>
      <c r="G83" s="342"/>
      <c r="H83" s="164"/>
      <c r="I83" s="213">
        <f t="shared" si="3"/>
        <v>0</v>
      </c>
      <c r="J83" s="404"/>
      <c r="L83" s="36" t="s">
        <v>69</v>
      </c>
    </row>
    <row r="84" spans="1:30" ht="14.15" customHeight="1" outlineLevel="1">
      <c r="A84" s="120"/>
      <c r="B84" s="80"/>
      <c r="C84" s="142"/>
      <c r="D84" s="340" t="s">
        <v>40</v>
      </c>
      <c r="E84" s="341"/>
      <c r="F84" s="341"/>
      <c r="G84" s="342"/>
      <c r="H84" s="164"/>
      <c r="I84" s="213">
        <f t="shared" si="3"/>
        <v>0</v>
      </c>
      <c r="J84" s="404"/>
      <c r="L84" s="36" t="s">
        <v>69</v>
      </c>
    </row>
    <row r="85" spans="1:30" ht="14.15" customHeight="1" outlineLevel="1">
      <c r="A85" s="120"/>
      <c r="B85" s="80"/>
      <c r="C85" s="142"/>
      <c r="D85" s="340" t="s">
        <v>40</v>
      </c>
      <c r="E85" s="341"/>
      <c r="F85" s="341"/>
      <c r="G85" s="342"/>
      <c r="H85" s="164"/>
      <c r="I85" s="213">
        <f t="shared" si="3"/>
        <v>0</v>
      </c>
      <c r="J85" s="404"/>
      <c r="L85" s="36" t="s">
        <v>69</v>
      </c>
    </row>
    <row r="86" spans="1:30" ht="14.15" customHeight="1" outlineLevel="1">
      <c r="A86" s="120"/>
      <c r="B86" s="80"/>
      <c r="C86" s="142"/>
      <c r="D86" s="340" t="s">
        <v>40</v>
      </c>
      <c r="E86" s="341"/>
      <c r="F86" s="341"/>
      <c r="G86" s="342"/>
      <c r="H86" s="164"/>
      <c r="I86" s="213">
        <f t="shared" si="3"/>
        <v>0</v>
      </c>
      <c r="J86" s="404"/>
      <c r="L86" s="36" t="s">
        <v>69</v>
      </c>
    </row>
    <row r="87" spans="1:30" ht="14.15" customHeight="1" outlineLevel="1">
      <c r="A87" s="120"/>
      <c r="B87" s="80"/>
      <c r="C87" s="142"/>
      <c r="D87" s="340" t="s">
        <v>40</v>
      </c>
      <c r="E87" s="341"/>
      <c r="F87" s="341"/>
      <c r="G87" s="342"/>
      <c r="H87" s="164"/>
      <c r="I87" s="213">
        <f t="shared" si="3"/>
        <v>0</v>
      </c>
      <c r="J87" s="404"/>
      <c r="L87" s="36" t="s">
        <v>63</v>
      </c>
    </row>
    <row r="88" spans="1:30" ht="14.15" customHeight="1" outlineLevel="1">
      <c r="A88" s="120"/>
      <c r="B88" s="80"/>
      <c r="C88" s="142"/>
      <c r="D88" s="340" t="s">
        <v>40</v>
      </c>
      <c r="E88" s="341"/>
      <c r="F88" s="341"/>
      <c r="G88" s="342"/>
      <c r="H88" s="164"/>
      <c r="I88" s="213">
        <f t="shared" si="3"/>
        <v>0</v>
      </c>
      <c r="J88" s="404"/>
      <c r="L88" s="36" t="s">
        <v>69</v>
      </c>
    </row>
    <row r="89" spans="1:30" ht="14.15" customHeight="1" outlineLevel="1">
      <c r="A89" s="120"/>
      <c r="B89" s="80"/>
      <c r="C89" s="142"/>
      <c r="D89" s="340" t="s">
        <v>40</v>
      </c>
      <c r="E89" s="341"/>
      <c r="F89" s="341"/>
      <c r="G89" s="342"/>
      <c r="H89" s="164"/>
      <c r="I89" s="213">
        <f t="shared" si="3"/>
        <v>0</v>
      </c>
      <c r="J89" s="404"/>
      <c r="L89" s="36" t="s">
        <v>69</v>
      </c>
    </row>
    <row r="90" spans="1:30" ht="14.15" customHeight="1" outlineLevel="1">
      <c r="A90" s="120"/>
      <c r="B90" s="80"/>
      <c r="C90" s="142"/>
      <c r="D90" s="340" t="s">
        <v>40</v>
      </c>
      <c r="E90" s="341"/>
      <c r="F90" s="341"/>
      <c r="G90" s="342"/>
      <c r="H90" s="164"/>
      <c r="I90" s="213">
        <f>ROUND(H90,2)</f>
        <v>0</v>
      </c>
      <c r="J90" s="404"/>
      <c r="L90" s="36" t="s">
        <v>63</v>
      </c>
    </row>
    <row r="91" spans="1:30" s="252" customFormat="1" ht="69.650000000000006" customHeight="1">
      <c r="A91" s="125">
        <v>5</v>
      </c>
      <c r="B91" s="253" t="s">
        <v>70</v>
      </c>
      <c r="C91" s="253"/>
      <c r="D91" s="396" t="str">
        <f>IF('Données de base'!C21="Oui",CONCATENATE("Aide pour remplir: ",TRIM(Exemple!O37)),"")</f>
        <v/>
      </c>
      <c r="E91" s="396"/>
      <c r="F91" s="396"/>
      <c r="G91" s="396"/>
      <c r="H91" s="396"/>
      <c r="I91" s="211">
        <f>SUM(I92:I107)</f>
        <v>0</v>
      </c>
      <c r="J91" s="404"/>
      <c r="K91" s="249"/>
      <c r="L91" s="251"/>
      <c r="M91" s="251"/>
      <c r="N91" s="251"/>
      <c r="O91" s="251"/>
      <c r="P91" s="251"/>
      <c r="Q91" s="251"/>
      <c r="R91" s="251"/>
      <c r="S91" s="251"/>
      <c r="T91" s="251"/>
      <c r="U91" s="251"/>
      <c r="V91" s="251"/>
      <c r="W91" s="251"/>
      <c r="X91" s="251"/>
      <c r="Y91" s="251"/>
      <c r="Z91" s="251"/>
      <c r="AA91" s="251"/>
      <c r="AB91" s="251"/>
      <c r="AC91" s="251"/>
      <c r="AD91" s="251"/>
    </row>
    <row r="92" spans="1:30" ht="14.15" customHeight="1">
      <c r="A92" s="120"/>
      <c r="B92" s="80"/>
      <c r="C92" s="142"/>
      <c r="D92" s="393"/>
      <c r="E92" s="394"/>
      <c r="F92" s="394"/>
      <c r="G92" s="395"/>
      <c r="H92" s="164"/>
      <c r="I92" s="213">
        <f>ROUND(H92,2)</f>
        <v>0</v>
      </c>
      <c r="J92" s="404"/>
      <c r="L92" s="36" t="s">
        <v>63</v>
      </c>
    </row>
    <row r="93" spans="1:30" ht="14.15" customHeight="1">
      <c r="A93" s="120"/>
      <c r="B93" s="80"/>
      <c r="C93" s="142"/>
      <c r="D93" s="393"/>
      <c r="E93" s="394"/>
      <c r="F93" s="394"/>
      <c r="G93" s="395"/>
      <c r="H93" s="164"/>
      <c r="I93" s="213">
        <f t="shared" ref="I93:I106" si="4">ROUND(H93,2)</f>
        <v>0</v>
      </c>
      <c r="J93" s="404"/>
      <c r="L93" s="36" t="s">
        <v>69</v>
      </c>
    </row>
    <row r="94" spans="1:30" ht="14.15" customHeight="1">
      <c r="A94" s="120"/>
      <c r="B94" s="80"/>
      <c r="C94" s="142"/>
      <c r="D94" s="393"/>
      <c r="E94" s="394"/>
      <c r="F94" s="394"/>
      <c r="G94" s="395"/>
      <c r="H94" s="164"/>
      <c r="I94" s="213">
        <f t="shared" si="4"/>
        <v>0</v>
      </c>
      <c r="J94" s="404"/>
      <c r="L94" s="36" t="s">
        <v>69</v>
      </c>
    </row>
    <row r="95" spans="1:30" ht="14.15" customHeight="1">
      <c r="A95" s="120"/>
      <c r="B95" s="80"/>
      <c r="C95" s="142"/>
      <c r="D95" s="393"/>
      <c r="E95" s="394"/>
      <c r="F95" s="394"/>
      <c r="G95" s="395"/>
      <c r="H95" s="164"/>
      <c r="I95" s="213">
        <f t="shared" si="4"/>
        <v>0</v>
      </c>
      <c r="J95" s="404"/>
      <c r="L95" s="36" t="s">
        <v>69</v>
      </c>
    </row>
    <row r="96" spans="1:30" ht="14.15" customHeight="1">
      <c r="A96" s="120"/>
      <c r="B96" s="80"/>
      <c r="C96" s="142"/>
      <c r="D96" s="393"/>
      <c r="E96" s="394"/>
      <c r="F96" s="394"/>
      <c r="G96" s="395"/>
      <c r="H96" s="164"/>
      <c r="I96" s="213">
        <f t="shared" si="4"/>
        <v>0</v>
      </c>
      <c r="J96" s="404"/>
      <c r="L96" s="36" t="s">
        <v>69</v>
      </c>
    </row>
    <row r="97" spans="1:30" ht="14.15" customHeight="1">
      <c r="A97" s="120"/>
      <c r="B97" s="80"/>
      <c r="C97" s="142"/>
      <c r="D97" s="393"/>
      <c r="E97" s="394"/>
      <c r="F97" s="394"/>
      <c r="G97" s="395"/>
      <c r="H97" s="164"/>
      <c r="I97" s="213">
        <f t="shared" si="4"/>
        <v>0</v>
      </c>
      <c r="J97" s="404"/>
      <c r="L97" s="36" t="s">
        <v>69</v>
      </c>
    </row>
    <row r="98" spans="1:30" ht="14.15" customHeight="1">
      <c r="A98" s="120"/>
      <c r="B98" s="80"/>
      <c r="C98" s="142"/>
      <c r="D98" s="393"/>
      <c r="E98" s="394"/>
      <c r="F98" s="394"/>
      <c r="G98" s="395"/>
      <c r="H98" s="164"/>
      <c r="I98" s="213">
        <f t="shared" si="4"/>
        <v>0</v>
      </c>
      <c r="J98" s="404"/>
      <c r="L98" s="36" t="s">
        <v>69</v>
      </c>
    </row>
    <row r="99" spans="1:30" ht="14.15" customHeight="1">
      <c r="A99" s="80"/>
      <c r="B99" s="80"/>
      <c r="C99" s="142"/>
      <c r="D99" s="393"/>
      <c r="E99" s="394"/>
      <c r="F99" s="394"/>
      <c r="G99" s="395"/>
      <c r="H99" s="164"/>
      <c r="I99" s="213">
        <f t="shared" si="4"/>
        <v>0</v>
      </c>
      <c r="J99" s="404"/>
      <c r="L99" s="36" t="s">
        <v>63</v>
      </c>
    </row>
    <row r="100" spans="1:30" ht="14.15" customHeight="1" outlineLevel="1">
      <c r="A100" s="80"/>
      <c r="B100" s="80"/>
      <c r="C100" s="80"/>
      <c r="D100" s="393"/>
      <c r="E100" s="394"/>
      <c r="F100" s="394"/>
      <c r="G100" s="395"/>
      <c r="H100" s="82"/>
      <c r="I100" s="213">
        <f t="shared" si="4"/>
        <v>0</v>
      </c>
      <c r="J100" s="404"/>
      <c r="L100" s="36" t="s">
        <v>69</v>
      </c>
    </row>
    <row r="101" spans="1:30" ht="14.15" customHeight="1" outlineLevel="1">
      <c r="A101" s="80"/>
      <c r="B101" s="80"/>
      <c r="C101" s="80"/>
      <c r="D101" s="393"/>
      <c r="E101" s="394"/>
      <c r="F101" s="394"/>
      <c r="G101" s="395"/>
      <c r="H101" s="82"/>
      <c r="I101" s="213">
        <f t="shared" si="4"/>
        <v>0</v>
      </c>
      <c r="J101" s="404"/>
      <c r="L101" s="36" t="s">
        <v>69</v>
      </c>
    </row>
    <row r="102" spans="1:30" ht="14.15" customHeight="1" outlineLevel="1">
      <c r="A102" s="80"/>
      <c r="B102" s="80"/>
      <c r="C102" s="80"/>
      <c r="D102" s="393"/>
      <c r="E102" s="394"/>
      <c r="F102" s="394"/>
      <c r="G102" s="395"/>
      <c r="H102" s="82"/>
      <c r="I102" s="213">
        <f t="shared" si="4"/>
        <v>0</v>
      </c>
      <c r="J102" s="404"/>
      <c r="L102" s="36" t="s">
        <v>69</v>
      </c>
    </row>
    <row r="103" spans="1:30" ht="14.15" customHeight="1" outlineLevel="1">
      <c r="A103" s="120"/>
      <c r="B103" s="80"/>
      <c r="C103" s="80"/>
      <c r="D103" s="393"/>
      <c r="E103" s="394"/>
      <c r="F103" s="394"/>
      <c r="G103" s="395"/>
      <c r="H103" s="82"/>
      <c r="I103" s="213">
        <f t="shared" si="4"/>
        <v>0</v>
      </c>
      <c r="J103" s="404"/>
      <c r="L103" s="36" t="s">
        <v>63</v>
      </c>
    </row>
    <row r="104" spans="1:30" ht="14.15" customHeight="1" outlineLevel="1">
      <c r="A104" s="120"/>
      <c r="B104" s="80"/>
      <c r="C104" s="80"/>
      <c r="D104" s="393"/>
      <c r="E104" s="394"/>
      <c r="F104" s="394"/>
      <c r="G104" s="395"/>
      <c r="H104" s="82"/>
      <c r="I104" s="213">
        <f t="shared" si="4"/>
        <v>0</v>
      </c>
      <c r="J104" s="404"/>
      <c r="L104" s="36" t="s">
        <v>69</v>
      </c>
    </row>
    <row r="105" spans="1:30" ht="14.15" customHeight="1" outlineLevel="1">
      <c r="A105" s="80"/>
      <c r="B105" s="80"/>
      <c r="C105" s="80"/>
      <c r="D105" s="393"/>
      <c r="E105" s="394"/>
      <c r="F105" s="394"/>
      <c r="G105" s="395"/>
      <c r="H105" s="82"/>
      <c r="I105" s="213">
        <f t="shared" si="4"/>
        <v>0</v>
      </c>
      <c r="J105" s="404"/>
      <c r="L105" s="36" t="s">
        <v>69</v>
      </c>
    </row>
    <row r="106" spans="1:30" ht="14.15" customHeight="1" outlineLevel="1">
      <c r="A106" s="80"/>
      <c r="B106" s="80"/>
      <c r="C106" s="80"/>
      <c r="D106" s="393"/>
      <c r="E106" s="394"/>
      <c r="F106" s="394"/>
      <c r="G106" s="395"/>
      <c r="H106" s="82"/>
      <c r="I106" s="213">
        <f t="shared" si="4"/>
        <v>0</v>
      </c>
      <c r="J106" s="404"/>
      <c r="L106" s="36" t="s">
        <v>69</v>
      </c>
    </row>
    <row r="107" spans="1:30" ht="14.15" customHeight="1" outlineLevel="1">
      <c r="A107" s="80"/>
      <c r="B107" s="80"/>
      <c r="C107" s="80"/>
      <c r="D107" s="393"/>
      <c r="E107" s="394"/>
      <c r="F107" s="394"/>
      <c r="G107" s="395"/>
      <c r="H107" s="82"/>
      <c r="I107" s="213">
        <f>ROUND(H107,2)</f>
        <v>0</v>
      </c>
      <c r="J107" s="404"/>
      <c r="L107" s="36" t="s">
        <v>63</v>
      </c>
    </row>
    <row r="108" spans="1:30" s="252" customFormat="1" ht="122.25" customHeight="1">
      <c r="A108" s="125">
        <v>5</v>
      </c>
      <c r="B108" s="253" t="s">
        <v>42</v>
      </c>
      <c r="C108" s="253"/>
      <c r="D108" s="396" t="str">
        <f>IF('Données de base'!C21="Oui",CONCATENATE("Aide pour remplir: ",TRIM(Exemple!O48)),"")</f>
        <v/>
      </c>
      <c r="E108" s="396"/>
      <c r="F108" s="396"/>
      <c r="G108" s="396"/>
      <c r="H108" s="396"/>
      <c r="I108" s="211">
        <f>SUM(I109:I124)</f>
        <v>0</v>
      </c>
      <c r="J108" s="404"/>
      <c r="K108" s="249"/>
      <c r="L108" s="251"/>
      <c r="M108" s="251"/>
      <c r="N108" s="251"/>
      <c r="O108" s="251"/>
      <c r="P108" s="251"/>
      <c r="Q108" s="251"/>
      <c r="R108" s="251"/>
      <c r="S108" s="251"/>
      <c r="T108" s="251"/>
      <c r="U108" s="251"/>
      <c r="V108" s="251"/>
      <c r="W108" s="251"/>
      <c r="X108" s="251"/>
      <c r="Y108" s="251"/>
      <c r="Z108" s="251"/>
      <c r="AA108" s="251"/>
      <c r="AB108" s="251"/>
      <c r="AC108" s="251"/>
      <c r="AD108" s="251"/>
    </row>
    <row r="109" spans="1:30" ht="14.15" customHeight="1">
      <c r="A109" s="80"/>
      <c r="B109" s="80"/>
      <c r="C109" s="142"/>
      <c r="D109" s="340"/>
      <c r="E109" s="341"/>
      <c r="F109" s="341"/>
      <c r="G109" s="342"/>
      <c r="H109" s="164"/>
      <c r="I109" s="213">
        <f>ROUND(H109,2)</f>
        <v>0</v>
      </c>
      <c r="J109" s="404"/>
      <c r="L109" s="36" t="s">
        <v>63</v>
      </c>
    </row>
    <row r="110" spans="1:30" ht="14.15" customHeight="1">
      <c r="A110" s="80"/>
      <c r="B110" s="80"/>
      <c r="C110" s="142"/>
      <c r="D110" s="340"/>
      <c r="E110" s="341"/>
      <c r="F110" s="341"/>
      <c r="G110" s="342"/>
      <c r="H110" s="164"/>
      <c r="I110" s="213">
        <f t="shared" ref="I110:I124" si="5">ROUND(H110,2)</f>
        <v>0</v>
      </c>
      <c r="J110" s="404"/>
      <c r="L110" s="36" t="s">
        <v>69</v>
      </c>
    </row>
    <row r="111" spans="1:30" ht="14.15" customHeight="1">
      <c r="A111" s="80"/>
      <c r="B111" s="80"/>
      <c r="C111" s="142"/>
      <c r="D111" s="340"/>
      <c r="E111" s="341"/>
      <c r="F111" s="341"/>
      <c r="G111" s="342"/>
      <c r="H111" s="164"/>
      <c r="I111" s="213">
        <f t="shared" si="5"/>
        <v>0</v>
      </c>
      <c r="J111" s="404"/>
      <c r="L111" s="36" t="s">
        <v>63</v>
      </c>
    </row>
    <row r="112" spans="1:30" ht="14.15" customHeight="1">
      <c r="A112" s="80"/>
      <c r="B112" s="80"/>
      <c r="C112" s="142"/>
      <c r="D112" s="340"/>
      <c r="E112" s="341"/>
      <c r="F112" s="341"/>
      <c r="G112" s="342"/>
      <c r="H112" s="164"/>
      <c r="I112" s="213">
        <f t="shared" si="5"/>
        <v>0</v>
      </c>
      <c r="J112" s="404"/>
      <c r="L112" s="36" t="s">
        <v>69</v>
      </c>
    </row>
    <row r="113" spans="1:30" s="257" customFormat="1" ht="14.15" customHeight="1">
      <c r="A113" s="80"/>
      <c r="B113" s="80"/>
      <c r="C113" s="142"/>
      <c r="D113" s="340"/>
      <c r="E113" s="341"/>
      <c r="F113" s="341"/>
      <c r="G113" s="342"/>
      <c r="H113" s="164"/>
      <c r="I113" s="213">
        <f t="shared" si="5"/>
        <v>0</v>
      </c>
      <c r="J113" s="404"/>
      <c r="K113" s="255"/>
      <c r="L113" s="36" t="s">
        <v>69</v>
      </c>
      <c r="M113" s="256"/>
      <c r="N113" s="256"/>
      <c r="O113" s="256"/>
      <c r="P113" s="256"/>
      <c r="Q113" s="256"/>
      <c r="R113" s="256"/>
      <c r="S113" s="256"/>
      <c r="T113" s="256"/>
      <c r="U113" s="256"/>
      <c r="V113" s="256"/>
      <c r="W113" s="256"/>
      <c r="X113" s="256"/>
      <c r="Y113" s="256"/>
      <c r="Z113" s="256"/>
      <c r="AA113" s="256"/>
      <c r="AB113" s="256"/>
      <c r="AC113" s="256"/>
      <c r="AD113" s="256"/>
    </row>
    <row r="114" spans="1:30" s="257" customFormat="1" ht="14.15" customHeight="1">
      <c r="A114" s="80"/>
      <c r="B114" s="80"/>
      <c r="C114" s="142"/>
      <c r="D114" s="340"/>
      <c r="E114" s="341"/>
      <c r="F114" s="341"/>
      <c r="G114" s="342"/>
      <c r="H114" s="164"/>
      <c r="I114" s="213">
        <f t="shared" si="5"/>
        <v>0</v>
      </c>
      <c r="J114" s="404"/>
      <c r="K114" s="255"/>
      <c r="L114" s="36" t="s">
        <v>69</v>
      </c>
      <c r="M114" s="256"/>
      <c r="N114" s="256"/>
      <c r="O114" s="256"/>
      <c r="P114" s="256"/>
      <c r="Q114" s="256"/>
      <c r="R114" s="256"/>
      <c r="S114" s="256"/>
      <c r="T114" s="256"/>
      <c r="U114" s="256"/>
      <c r="V114" s="256"/>
      <c r="W114" s="256"/>
      <c r="X114" s="256"/>
      <c r="Y114" s="256"/>
      <c r="Z114" s="256"/>
      <c r="AA114" s="256"/>
      <c r="AB114" s="256"/>
      <c r="AC114" s="256"/>
      <c r="AD114" s="256"/>
    </row>
    <row r="115" spans="1:30" s="257" customFormat="1" ht="14.15" customHeight="1" outlineLevel="1">
      <c r="A115" s="80"/>
      <c r="B115" s="80"/>
      <c r="C115" s="80"/>
      <c r="D115" s="340"/>
      <c r="E115" s="341"/>
      <c r="F115" s="341"/>
      <c r="G115" s="342"/>
      <c r="H115" s="82"/>
      <c r="I115" s="213">
        <f t="shared" si="5"/>
        <v>0</v>
      </c>
      <c r="J115" s="404"/>
      <c r="K115" s="255"/>
      <c r="L115" s="36" t="s">
        <v>69</v>
      </c>
      <c r="M115" s="256"/>
      <c r="N115" s="256"/>
      <c r="O115" s="256"/>
      <c r="P115" s="256"/>
      <c r="Q115" s="256"/>
      <c r="R115" s="256"/>
      <c r="S115" s="256"/>
      <c r="T115" s="256"/>
      <c r="U115" s="256"/>
      <c r="V115" s="256"/>
      <c r="W115" s="256"/>
      <c r="X115" s="256"/>
      <c r="Y115" s="256"/>
      <c r="Z115" s="256"/>
      <c r="AA115" s="256"/>
      <c r="AB115" s="256"/>
      <c r="AC115" s="256"/>
      <c r="AD115" s="256"/>
    </row>
    <row r="116" spans="1:30" s="257" customFormat="1" ht="14.15" customHeight="1" outlineLevel="1">
      <c r="A116" s="80"/>
      <c r="B116" s="80"/>
      <c r="C116" s="80"/>
      <c r="D116" s="340"/>
      <c r="E116" s="341"/>
      <c r="F116" s="341"/>
      <c r="G116" s="342"/>
      <c r="H116" s="82"/>
      <c r="I116" s="213">
        <f t="shared" si="5"/>
        <v>0</v>
      </c>
      <c r="J116" s="404"/>
      <c r="K116" s="255"/>
      <c r="L116" s="36" t="s">
        <v>69</v>
      </c>
      <c r="M116" s="256"/>
      <c r="N116" s="256"/>
      <c r="O116" s="256"/>
      <c r="P116" s="256"/>
      <c r="Q116" s="256"/>
      <c r="R116" s="256"/>
      <c r="S116" s="256"/>
      <c r="T116" s="256"/>
      <c r="U116" s="256"/>
      <c r="V116" s="256"/>
      <c r="W116" s="256"/>
      <c r="X116" s="256"/>
      <c r="Y116" s="256"/>
      <c r="Z116" s="256"/>
      <c r="AA116" s="256"/>
      <c r="AB116" s="256"/>
      <c r="AC116" s="256"/>
      <c r="AD116" s="256"/>
    </row>
    <row r="117" spans="1:30" s="257" customFormat="1" ht="14.15" customHeight="1" outlineLevel="1">
      <c r="A117" s="80"/>
      <c r="B117" s="80"/>
      <c r="C117" s="80"/>
      <c r="D117" s="340"/>
      <c r="E117" s="341"/>
      <c r="F117" s="341"/>
      <c r="G117" s="342"/>
      <c r="H117" s="82"/>
      <c r="I117" s="213">
        <f t="shared" si="5"/>
        <v>0</v>
      </c>
      <c r="J117" s="404"/>
      <c r="K117" s="255"/>
      <c r="L117" s="36" t="s">
        <v>69</v>
      </c>
      <c r="M117" s="256"/>
      <c r="N117" s="256"/>
      <c r="O117" s="256"/>
      <c r="P117" s="256"/>
      <c r="Q117" s="256"/>
      <c r="R117" s="256"/>
      <c r="S117" s="256"/>
      <c r="T117" s="256"/>
      <c r="U117" s="256"/>
      <c r="V117" s="256"/>
      <c r="W117" s="256"/>
      <c r="X117" s="256"/>
      <c r="Y117" s="256"/>
      <c r="Z117" s="256"/>
      <c r="AA117" s="256"/>
      <c r="AB117" s="256"/>
      <c r="AC117" s="256"/>
      <c r="AD117" s="256"/>
    </row>
    <row r="118" spans="1:30" ht="14.15" customHeight="1" outlineLevel="1">
      <c r="A118" s="80"/>
      <c r="B118" s="80"/>
      <c r="C118" s="80"/>
      <c r="D118" s="340"/>
      <c r="E118" s="341"/>
      <c r="F118" s="341"/>
      <c r="G118" s="342"/>
      <c r="H118" s="82"/>
      <c r="I118" s="213">
        <f t="shared" si="5"/>
        <v>0</v>
      </c>
      <c r="J118" s="404"/>
      <c r="L118" s="36" t="s">
        <v>63</v>
      </c>
    </row>
    <row r="119" spans="1:30" ht="14.15" customHeight="1" outlineLevel="1">
      <c r="A119" s="80"/>
      <c r="B119" s="80"/>
      <c r="C119" s="80"/>
      <c r="D119" s="340"/>
      <c r="E119" s="341"/>
      <c r="F119" s="341"/>
      <c r="G119" s="342"/>
      <c r="H119" s="82"/>
      <c r="I119" s="213">
        <f t="shared" si="5"/>
        <v>0</v>
      </c>
      <c r="J119" s="404"/>
      <c r="L119" s="36" t="s">
        <v>69</v>
      </c>
    </row>
    <row r="120" spans="1:30" s="257" customFormat="1" ht="14.15" customHeight="1" outlineLevel="1">
      <c r="A120" s="80"/>
      <c r="B120" s="80"/>
      <c r="C120" s="80"/>
      <c r="D120" s="340"/>
      <c r="E120" s="341"/>
      <c r="F120" s="341"/>
      <c r="G120" s="342"/>
      <c r="H120" s="82"/>
      <c r="I120" s="213">
        <f t="shared" si="5"/>
        <v>0</v>
      </c>
      <c r="J120" s="404"/>
      <c r="K120" s="255"/>
      <c r="L120" s="36" t="s">
        <v>69</v>
      </c>
      <c r="M120" s="256"/>
      <c r="N120" s="256"/>
      <c r="O120" s="256"/>
      <c r="P120" s="256"/>
      <c r="Q120" s="256"/>
      <c r="R120" s="256"/>
      <c r="S120" s="256"/>
      <c r="T120" s="256"/>
      <c r="U120" s="256"/>
      <c r="V120" s="256"/>
      <c r="W120" s="256"/>
      <c r="X120" s="256"/>
      <c r="Y120" s="256"/>
      <c r="Z120" s="256"/>
      <c r="AA120" s="256"/>
      <c r="AB120" s="256"/>
      <c r="AC120" s="256"/>
      <c r="AD120" s="256"/>
    </row>
    <row r="121" spans="1:30" s="257" customFormat="1" ht="14.15" customHeight="1" outlineLevel="1">
      <c r="A121" s="80"/>
      <c r="B121" s="80"/>
      <c r="C121" s="80"/>
      <c r="D121" s="340"/>
      <c r="E121" s="341"/>
      <c r="F121" s="341"/>
      <c r="G121" s="342"/>
      <c r="H121" s="82"/>
      <c r="I121" s="213">
        <f t="shared" si="5"/>
        <v>0</v>
      </c>
      <c r="J121" s="404"/>
      <c r="K121" s="255"/>
      <c r="L121" s="36" t="s">
        <v>69</v>
      </c>
      <c r="M121" s="256"/>
      <c r="N121" s="256"/>
      <c r="O121" s="256"/>
      <c r="P121" s="256"/>
      <c r="Q121" s="256"/>
      <c r="R121" s="256"/>
      <c r="S121" s="256"/>
      <c r="T121" s="256"/>
      <c r="U121" s="256"/>
      <c r="V121" s="256"/>
      <c r="W121" s="256"/>
      <c r="X121" s="256"/>
      <c r="Y121" s="256"/>
      <c r="Z121" s="256"/>
      <c r="AA121" s="256"/>
      <c r="AB121" s="256"/>
      <c r="AC121" s="256"/>
      <c r="AD121" s="256"/>
    </row>
    <row r="122" spans="1:30" s="257" customFormat="1" ht="14.15" customHeight="1" outlineLevel="1">
      <c r="A122" s="80"/>
      <c r="B122" s="80"/>
      <c r="C122" s="80"/>
      <c r="D122" s="340"/>
      <c r="E122" s="341"/>
      <c r="F122" s="341"/>
      <c r="G122" s="342"/>
      <c r="H122" s="82"/>
      <c r="I122" s="213">
        <f t="shared" si="5"/>
        <v>0</v>
      </c>
      <c r="J122" s="404"/>
      <c r="K122" s="255"/>
      <c r="L122" s="36" t="s">
        <v>69</v>
      </c>
      <c r="M122" s="256"/>
      <c r="N122" s="256"/>
      <c r="O122" s="256"/>
      <c r="P122" s="256"/>
      <c r="Q122" s="256"/>
      <c r="R122" s="256"/>
      <c r="S122" s="256"/>
      <c r="T122" s="256"/>
      <c r="U122" s="256"/>
      <c r="V122" s="256"/>
      <c r="W122" s="256"/>
      <c r="X122" s="256"/>
      <c r="Y122" s="256"/>
      <c r="Z122" s="256"/>
      <c r="AA122" s="256"/>
      <c r="AB122" s="256"/>
      <c r="AC122" s="256"/>
      <c r="AD122" s="256"/>
    </row>
    <row r="123" spans="1:30" s="257" customFormat="1" ht="14.15" customHeight="1" outlineLevel="1">
      <c r="A123" s="80"/>
      <c r="B123" s="80"/>
      <c r="C123" s="80"/>
      <c r="D123" s="340"/>
      <c r="E123" s="341"/>
      <c r="F123" s="341"/>
      <c r="G123" s="342"/>
      <c r="H123" s="82"/>
      <c r="I123" s="213">
        <f t="shared" si="5"/>
        <v>0</v>
      </c>
      <c r="J123" s="404"/>
      <c r="K123" s="255"/>
      <c r="L123" s="36" t="s">
        <v>69</v>
      </c>
      <c r="M123" s="256"/>
      <c r="N123" s="256"/>
      <c r="O123" s="256"/>
      <c r="P123" s="256"/>
      <c r="Q123" s="256"/>
      <c r="R123" s="256"/>
      <c r="S123" s="256"/>
      <c r="T123" s="256"/>
      <c r="U123" s="256"/>
      <c r="V123" s="256"/>
      <c r="W123" s="256"/>
      <c r="X123" s="256"/>
      <c r="Y123" s="256"/>
      <c r="Z123" s="256"/>
      <c r="AA123" s="256"/>
      <c r="AB123" s="256"/>
      <c r="AC123" s="256"/>
      <c r="AD123" s="256"/>
    </row>
    <row r="124" spans="1:30" s="257" customFormat="1" ht="14.15" customHeight="1" outlineLevel="1">
      <c r="A124" s="80"/>
      <c r="B124" s="80"/>
      <c r="C124" s="80"/>
      <c r="D124" s="340"/>
      <c r="E124" s="341"/>
      <c r="F124" s="341"/>
      <c r="G124" s="342"/>
      <c r="H124" s="82"/>
      <c r="I124" s="213">
        <f t="shared" si="5"/>
        <v>0</v>
      </c>
      <c r="J124" s="404"/>
      <c r="K124" s="255"/>
      <c r="L124" s="36" t="s">
        <v>63</v>
      </c>
      <c r="M124" s="256"/>
      <c r="N124" s="256"/>
      <c r="O124" s="256"/>
      <c r="P124" s="256"/>
      <c r="Q124" s="256"/>
      <c r="R124" s="256"/>
      <c r="S124" s="256"/>
      <c r="T124" s="256"/>
      <c r="U124" s="256"/>
      <c r="V124" s="256"/>
      <c r="W124" s="256"/>
      <c r="X124" s="256"/>
      <c r="Y124" s="256"/>
      <c r="Z124" s="256"/>
      <c r="AA124" s="256"/>
      <c r="AB124" s="256"/>
      <c r="AC124" s="256"/>
      <c r="AD124" s="256"/>
    </row>
    <row r="125" spans="1:30" s="252" customFormat="1" ht="115.5" customHeight="1">
      <c r="A125" s="124">
        <v>7</v>
      </c>
      <c r="B125" s="308" t="s">
        <v>160</v>
      </c>
      <c r="C125" s="248"/>
      <c r="D125" s="396" t="str">
        <f>IF('Données de base'!C21="Oui",CONCATENATE("Aide pour remplir: ",TRIM(Exemple!O59)),"")</f>
        <v/>
      </c>
      <c r="E125" s="396"/>
      <c r="F125" s="396"/>
      <c r="G125" s="396"/>
      <c r="H125" s="396"/>
      <c r="I125" s="211">
        <f>SUM(I126:I131)</f>
        <v>0</v>
      </c>
      <c r="J125" s="404"/>
      <c r="K125" s="249"/>
      <c r="L125" s="258" t="str">
        <f>IF(L4="VE","ACHTUNG: Kosten, die aufgrund von Währungsschwankungen entstehen, können nicht von der GIZ übernommen werden.","")</f>
        <v/>
      </c>
      <c r="M125" s="251"/>
      <c r="N125" s="251"/>
      <c r="O125" s="251"/>
      <c r="P125" s="251"/>
      <c r="Q125" s="251"/>
      <c r="R125" s="251"/>
      <c r="S125" s="251"/>
      <c r="T125" s="251"/>
      <c r="U125" s="251"/>
      <c r="V125" s="251"/>
      <c r="W125" s="251"/>
      <c r="X125" s="251"/>
      <c r="Y125" s="251"/>
      <c r="Z125" s="251"/>
      <c r="AA125" s="251"/>
      <c r="AB125" s="251"/>
      <c r="AC125" s="251"/>
      <c r="AD125" s="251"/>
    </row>
    <row r="126" spans="1:30" ht="14.15" customHeight="1">
      <c r="A126" s="80"/>
      <c r="B126" s="141" t="s">
        <v>43</v>
      </c>
      <c r="C126" s="142"/>
      <c r="D126" s="119"/>
      <c r="E126" s="390"/>
      <c r="F126" s="391"/>
      <c r="G126" s="392"/>
      <c r="H126" s="164"/>
      <c r="I126" s="92">
        <f>ROUND(D126*H126,2)</f>
        <v>0</v>
      </c>
      <c r="J126" s="404"/>
      <c r="L126" s="36" t="s">
        <v>63</v>
      </c>
    </row>
    <row r="127" spans="1:30" ht="14.15" customHeight="1">
      <c r="A127" s="80"/>
      <c r="B127" s="141" t="s">
        <v>43</v>
      </c>
      <c r="C127" s="142"/>
      <c r="D127" s="119"/>
      <c r="E127" s="390"/>
      <c r="F127" s="391"/>
      <c r="G127" s="392"/>
      <c r="H127" s="164"/>
      <c r="I127" s="92">
        <f t="shared" ref="I127:I131" si="6">ROUND(D127*H127,2)</f>
        <v>0</v>
      </c>
      <c r="J127" s="404"/>
      <c r="L127" s="36" t="s">
        <v>69</v>
      </c>
    </row>
    <row r="128" spans="1:30" ht="14.15" customHeight="1">
      <c r="A128" s="80"/>
      <c r="B128" s="141" t="s">
        <v>43</v>
      </c>
      <c r="C128" s="142"/>
      <c r="D128" s="119"/>
      <c r="E128" s="390"/>
      <c r="F128" s="391"/>
      <c r="G128" s="392"/>
      <c r="H128" s="164"/>
      <c r="I128" s="92">
        <f t="shared" si="6"/>
        <v>0</v>
      </c>
      <c r="J128" s="404"/>
      <c r="L128" s="36" t="s">
        <v>69</v>
      </c>
    </row>
    <row r="129" spans="1:30" ht="14.15" customHeight="1" outlineLevel="1">
      <c r="A129" s="80"/>
      <c r="B129" s="141" t="s">
        <v>43</v>
      </c>
      <c r="C129" s="83"/>
      <c r="D129" s="119"/>
      <c r="E129" s="390"/>
      <c r="F129" s="391"/>
      <c r="G129" s="392"/>
      <c r="H129" s="164"/>
      <c r="I129" s="92">
        <f t="shared" si="6"/>
        <v>0</v>
      </c>
      <c r="J129" s="404"/>
      <c r="L129" s="36" t="s">
        <v>69</v>
      </c>
    </row>
    <row r="130" spans="1:30" ht="14.15" customHeight="1" outlineLevel="1">
      <c r="A130" s="80"/>
      <c r="B130" s="141" t="s">
        <v>43</v>
      </c>
      <c r="C130" s="83"/>
      <c r="D130" s="119"/>
      <c r="E130" s="390"/>
      <c r="F130" s="391"/>
      <c r="G130" s="392"/>
      <c r="H130" s="164"/>
      <c r="I130" s="92">
        <f t="shared" si="6"/>
        <v>0</v>
      </c>
      <c r="J130" s="404"/>
      <c r="L130" s="36" t="s">
        <v>69</v>
      </c>
    </row>
    <row r="131" spans="1:30" ht="14.15" customHeight="1" outlineLevel="1">
      <c r="A131" s="80"/>
      <c r="B131" s="141" t="s">
        <v>43</v>
      </c>
      <c r="C131" s="83"/>
      <c r="D131" s="119"/>
      <c r="E131" s="390"/>
      <c r="F131" s="391"/>
      <c r="G131" s="392"/>
      <c r="H131" s="164"/>
      <c r="I131" s="92">
        <f t="shared" si="6"/>
        <v>0</v>
      </c>
      <c r="J131" s="404"/>
      <c r="L131" s="36" t="s">
        <v>63</v>
      </c>
    </row>
    <row r="132" spans="1:30" s="252" customFormat="1" ht="71.5" customHeight="1">
      <c r="A132" s="124">
        <v>8</v>
      </c>
      <c r="B132" s="308" t="s">
        <v>44</v>
      </c>
      <c r="C132" s="248"/>
      <c r="D132" s="396" t="str">
        <f>IF('Données de base'!C21="Oui",CONCATENATE("Aide pour remplir: ",TRIM(Exemple!O64)),"")</f>
        <v/>
      </c>
      <c r="E132" s="396"/>
      <c r="F132" s="396"/>
      <c r="G132" s="396"/>
      <c r="H132" s="396"/>
      <c r="I132" s="218">
        <f>SUM(I133:I139)</f>
        <v>0</v>
      </c>
      <c r="J132" s="404"/>
      <c r="K132" s="249"/>
      <c r="L132" s="238" t="s">
        <v>69</v>
      </c>
      <c r="M132" s="251"/>
      <c r="N132" s="251"/>
      <c r="O132" s="251"/>
      <c r="P132" s="251"/>
      <c r="Q132" s="251"/>
      <c r="R132" s="251"/>
      <c r="S132" s="251"/>
      <c r="T132" s="251"/>
      <c r="U132" s="251"/>
      <c r="V132" s="251"/>
      <c r="W132" s="251"/>
      <c r="X132" s="251"/>
      <c r="Y132" s="251"/>
      <c r="Z132" s="251"/>
      <c r="AA132" s="251"/>
      <c r="AB132" s="251"/>
      <c r="AC132" s="251"/>
      <c r="AD132" s="251"/>
    </row>
    <row r="133" spans="1:30" ht="14.15" customHeight="1">
      <c r="A133" s="80"/>
      <c r="B133" s="85"/>
      <c r="C133" s="84"/>
      <c r="D133" s="384"/>
      <c r="E133" s="385"/>
      <c r="F133" s="385"/>
      <c r="G133" s="386"/>
      <c r="H133" s="164"/>
      <c r="I133" s="213">
        <f>ROUND(H133,2)</f>
        <v>0</v>
      </c>
      <c r="J133" s="404"/>
      <c r="L133" s="36" t="s">
        <v>63</v>
      </c>
    </row>
    <row r="134" spans="1:30" ht="14.15" customHeight="1">
      <c r="A134" s="80"/>
      <c r="B134" s="85"/>
      <c r="C134" s="84"/>
      <c r="D134" s="384"/>
      <c r="E134" s="385"/>
      <c r="F134" s="385"/>
      <c r="G134" s="386"/>
      <c r="H134" s="164"/>
      <c r="I134" s="213">
        <f t="shared" ref="I134:I139" si="7">ROUND(H134,2)</f>
        <v>0</v>
      </c>
      <c r="J134" s="404"/>
      <c r="L134" s="36" t="s">
        <v>69</v>
      </c>
    </row>
    <row r="135" spans="1:30" ht="14.15" customHeight="1">
      <c r="A135" s="80"/>
      <c r="B135" s="85"/>
      <c r="C135" s="84"/>
      <c r="D135" s="384"/>
      <c r="E135" s="385"/>
      <c r="F135" s="385"/>
      <c r="G135" s="386"/>
      <c r="H135" s="164"/>
      <c r="I135" s="213">
        <f t="shared" si="7"/>
        <v>0</v>
      </c>
      <c r="J135" s="404"/>
      <c r="L135" s="36" t="s">
        <v>69</v>
      </c>
    </row>
    <row r="136" spans="1:30" ht="14.15" customHeight="1">
      <c r="A136" s="80"/>
      <c r="B136" s="85"/>
      <c r="C136" s="84"/>
      <c r="D136" s="384"/>
      <c r="E136" s="385"/>
      <c r="F136" s="385"/>
      <c r="G136" s="386"/>
      <c r="H136" s="164"/>
      <c r="I136" s="213">
        <f t="shared" si="7"/>
        <v>0</v>
      </c>
      <c r="J136" s="404"/>
      <c r="L136" s="36" t="s">
        <v>69</v>
      </c>
    </row>
    <row r="137" spans="1:30" ht="14.15" customHeight="1" outlineLevel="1">
      <c r="A137" s="80"/>
      <c r="B137" s="85"/>
      <c r="C137" s="84"/>
      <c r="D137" s="384"/>
      <c r="E137" s="385"/>
      <c r="F137" s="385"/>
      <c r="G137" s="386"/>
      <c r="H137" s="164"/>
      <c r="I137" s="213">
        <f t="shared" si="7"/>
        <v>0</v>
      </c>
      <c r="J137" s="404"/>
      <c r="L137" s="36" t="s">
        <v>69</v>
      </c>
    </row>
    <row r="138" spans="1:30" ht="14.15" customHeight="1" outlineLevel="1">
      <c r="A138" s="80"/>
      <c r="B138" s="85"/>
      <c r="C138" s="84"/>
      <c r="D138" s="384"/>
      <c r="E138" s="385"/>
      <c r="F138" s="385"/>
      <c r="G138" s="386"/>
      <c r="H138" s="164"/>
      <c r="I138" s="213">
        <f t="shared" si="7"/>
        <v>0</v>
      </c>
      <c r="J138" s="404"/>
      <c r="L138" s="36" t="s">
        <v>63</v>
      </c>
    </row>
    <row r="139" spans="1:30" ht="14.15" customHeight="1" outlineLevel="1">
      <c r="A139" s="80"/>
      <c r="B139" s="85"/>
      <c r="C139" s="84"/>
      <c r="D139" s="384"/>
      <c r="E139" s="385"/>
      <c r="F139" s="385"/>
      <c r="G139" s="386"/>
      <c r="H139" s="164"/>
      <c r="I139" s="213">
        <f t="shared" si="7"/>
        <v>0</v>
      </c>
      <c r="J139" s="404"/>
      <c r="L139" s="36" t="s">
        <v>69</v>
      </c>
    </row>
    <row r="140" spans="1:30" s="261" customFormat="1" ht="25.5" customHeight="1">
      <c r="A140" s="116"/>
      <c r="B140" s="387" t="s">
        <v>71</v>
      </c>
      <c r="C140" s="388"/>
      <c r="D140" s="388"/>
      <c r="E140" s="388"/>
      <c r="F140" s="388"/>
      <c r="G140" s="388"/>
      <c r="H140" s="389"/>
      <c r="I140" s="217">
        <f>I108+I78+I43+I5+I61+I91+I125+I132</f>
        <v>0</v>
      </c>
      <c r="J140" s="404"/>
      <c r="K140" s="259"/>
      <c r="L140" s="260"/>
      <c r="M140" s="260"/>
      <c r="N140" s="260"/>
      <c r="O140" s="260"/>
      <c r="P140" s="260"/>
      <c r="Q140" s="260"/>
      <c r="R140" s="260"/>
      <c r="S140" s="260"/>
      <c r="T140" s="260"/>
      <c r="U140" s="260"/>
      <c r="V140" s="260"/>
      <c r="W140" s="260"/>
      <c r="X140" s="260"/>
      <c r="Y140" s="260"/>
      <c r="Z140" s="260"/>
      <c r="AA140" s="260"/>
      <c r="AB140" s="260"/>
      <c r="AC140" s="260"/>
      <c r="AD140" s="260"/>
    </row>
    <row r="141" spans="1:30" s="265" customFormat="1" ht="85.5" customHeight="1">
      <c r="A141" s="124">
        <v>9</v>
      </c>
      <c r="B141" s="253" t="s">
        <v>46</v>
      </c>
      <c r="C141" s="253"/>
      <c r="D141" s="396" t="str">
        <f>IF('Données de base'!C21="Oui",CONCATENATE("Aide pour remplir: ",TRIM(Exemple!O68)),"")</f>
        <v/>
      </c>
      <c r="E141" s="396"/>
      <c r="F141" s="396"/>
      <c r="G141" s="396"/>
      <c r="H141" s="396"/>
      <c r="I141" s="216">
        <f>I142</f>
        <v>0</v>
      </c>
      <c r="J141" s="262"/>
      <c r="K141" s="263"/>
      <c r="L141" s="264"/>
      <c r="M141" s="264"/>
      <c r="N141" s="264"/>
      <c r="O141" s="264"/>
      <c r="P141" s="264"/>
      <c r="Q141" s="264"/>
      <c r="R141" s="264"/>
      <c r="S141" s="264"/>
      <c r="T141" s="264"/>
      <c r="U141" s="264"/>
      <c r="V141" s="264"/>
      <c r="W141" s="264"/>
      <c r="X141" s="264"/>
      <c r="Y141" s="264"/>
      <c r="Z141" s="264"/>
      <c r="AA141" s="264"/>
      <c r="AB141" s="264"/>
      <c r="AC141" s="264"/>
      <c r="AD141" s="264"/>
    </row>
    <row r="142" spans="1:30" ht="21" customHeight="1">
      <c r="A142" s="117"/>
      <c r="B142" s="266" t="s">
        <v>47</v>
      </c>
      <c r="C142" s="267"/>
      <c r="D142" s="293">
        <v>0</v>
      </c>
      <c r="E142" s="360"/>
      <c r="F142" s="361"/>
      <c r="G142" s="362"/>
      <c r="H142" s="194">
        <f>I140</f>
        <v>0</v>
      </c>
      <c r="I142" s="213">
        <f>ROUND(D142*H142,)</f>
        <v>0</v>
      </c>
      <c r="J142" s="268"/>
      <c r="L142" s="36" t="s">
        <v>63</v>
      </c>
    </row>
    <row r="143" spans="1:30" ht="48.65" customHeight="1">
      <c r="A143" s="269"/>
      <c r="B143" s="378" t="s">
        <v>72</v>
      </c>
      <c r="C143" s="379"/>
      <c r="D143" s="379"/>
      <c r="E143" s="379"/>
      <c r="F143" s="379"/>
      <c r="G143" s="379"/>
      <c r="H143" s="380"/>
      <c r="I143" s="217">
        <f>I140+I141</f>
        <v>0</v>
      </c>
      <c r="J143" s="268"/>
      <c r="K143" s="270"/>
    </row>
    <row r="144" spans="1:30" s="274" customFormat="1" ht="54.65" customHeight="1">
      <c r="A144" s="271"/>
      <c r="B144" s="381" t="s">
        <v>53</v>
      </c>
      <c r="C144" s="382"/>
      <c r="D144" s="382"/>
      <c r="E144" s="382"/>
      <c r="F144" s="382"/>
      <c r="G144" s="382"/>
      <c r="H144" s="383"/>
      <c r="I144" s="219">
        <f>I143</f>
        <v>0</v>
      </c>
      <c r="J144" s="115"/>
      <c r="K144" s="272"/>
      <c r="L144" s="273"/>
      <c r="M144" s="273"/>
      <c r="N144" s="273"/>
      <c r="O144" s="273"/>
      <c r="P144" s="273"/>
      <c r="Q144" s="273"/>
      <c r="R144" s="273"/>
      <c r="S144" s="273"/>
      <c r="T144" s="273"/>
      <c r="U144" s="273"/>
      <c r="V144" s="273"/>
      <c r="W144" s="273"/>
      <c r="X144" s="273"/>
      <c r="Y144" s="273"/>
      <c r="Z144" s="273"/>
      <c r="AA144" s="273"/>
      <c r="AB144" s="273"/>
      <c r="AC144" s="273"/>
      <c r="AD144" s="273"/>
    </row>
    <row r="145" spans="1:12" ht="34.5" customHeight="1">
      <c r="A145" s="275"/>
    </row>
    <row r="146" spans="1:12" ht="33" customHeight="1">
      <c r="B146" s="402" t="s">
        <v>57</v>
      </c>
      <c r="C146" s="402"/>
      <c r="D146" s="402"/>
      <c r="E146" s="402"/>
      <c r="F146" s="402"/>
      <c r="G146" s="402"/>
      <c r="H146" s="402"/>
      <c r="I146" s="402"/>
      <c r="J146" s="402"/>
      <c r="K146" s="277"/>
      <c r="L146" s="278"/>
    </row>
    <row r="147" spans="1:12" ht="15.5">
      <c r="A147" s="275"/>
      <c r="B147" s="279"/>
      <c r="C147" s="279"/>
      <c r="D147" s="279"/>
      <c r="E147" s="279"/>
      <c r="F147" s="279"/>
      <c r="G147" s="279"/>
      <c r="H147" s="280"/>
      <c r="I147" s="280"/>
      <c r="J147" s="279"/>
    </row>
    <row r="148" spans="1:12" ht="36" customHeight="1">
      <c r="A148" s="275"/>
      <c r="B148" s="401" t="s">
        <v>58</v>
      </c>
      <c r="C148" s="401"/>
      <c r="D148" s="401"/>
      <c r="E148" s="401"/>
      <c r="F148" s="401"/>
      <c r="G148" s="401"/>
      <c r="H148" s="401"/>
      <c r="I148" s="401"/>
      <c r="J148" s="401"/>
      <c r="K148" s="281"/>
    </row>
    <row r="149" spans="1:12" ht="15" customHeight="1">
      <c r="A149" s="275"/>
      <c r="B149" s="400"/>
      <c r="C149" s="400"/>
      <c r="D149" s="400"/>
      <c r="E149" s="400"/>
      <c r="F149" s="400"/>
      <c r="G149" s="400"/>
      <c r="H149" s="400"/>
      <c r="I149" s="400"/>
      <c r="J149" s="400"/>
    </row>
    <row r="150" spans="1:12" ht="33" customHeight="1">
      <c r="A150" s="275"/>
      <c r="B150" s="403" t="s">
        <v>59</v>
      </c>
      <c r="C150" s="403"/>
      <c r="D150" s="403"/>
      <c r="E150" s="403"/>
      <c r="F150" s="403"/>
      <c r="G150" s="403"/>
      <c r="H150" s="403"/>
      <c r="I150" s="403"/>
      <c r="J150" s="403"/>
      <c r="K150" s="277"/>
    </row>
    <row r="151" spans="1:12" ht="14.5" customHeight="1">
      <c r="A151" s="275"/>
      <c r="B151" s="282"/>
      <c r="C151" s="282"/>
      <c r="D151" s="279"/>
      <c r="E151" s="279"/>
      <c r="F151" s="279"/>
      <c r="G151" s="279"/>
      <c r="H151" s="280"/>
      <c r="I151" s="280"/>
      <c r="J151" s="279"/>
    </row>
    <row r="152" spans="1:12" ht="42" customHeight="1">
      <c r="A152" s="275"/>
      <c r="B152" s="400" t="s">
        <v>73</v>
      </c>
      <c r="C152" s="400"/>
      <c r="D152" s="400"/>
      <c r="E152" s="400"/>
      <c r="F152" s="400"/>
      <c r="G152" s="400"/>
      <c r="H152" s="400"/>
      <c r="I152" s="400"/>
      <c r="J152" s="400"/>
    </row>
    <row r="153" spans="1:12" ht="25.9" customHeight="1">
      <c r="A153" s="275"/>
      <c r="B153" s="278"/>
      <c r="C153" s="278"/>
      <c r="D153" s="278"/>
      <c r="E153" s="278"/>
      <c r="F153" s="278"/>
      <c r="G153" s="278"/>
      <c r="H153" s="278"/>
      <c r="I153" s="278"/>
      <c r="J153" s="278"/>
    </row>
    <row r="154" spans="1:12">
      <c r="A154" s="275"/>
    </row>
    <row r="155" spans="1:12" ht="13">
      <c r="A155" s="283"/>
    </row>
    <row r="156" spans="1:12">
      <c r="A156" s="275"/>
    </row>
    <row r="157" spans="1:12">
      <c r="A157" s="284"/>
    </row>
    <row r="158" spans="1:12">
      <c r="A158" s="284"/>
    </row>
    <row r="159" spans="1:12">
      <c r="A159" s="284"/>
    </row>
    <row r="160" spans="1:12">
      <c r="A160" s="284"/>
    </row>
    <row r="161" spans="1:3">
      <c r="A161" s="284"/>
    </row>
    <row r="162" spans="1:3" ht="13">
      <c r="A162" s="283"/>
    </row>
    <row r="163" spans="1:3">
      <c r="A163" s="275"/>
    </row>
    <row r="164" spans="1:3">
      <c r="A164" s="275"/>
    </row>
    <row r="165" spans="1:3">
      <c r="A165" s="275"/>
    </row>
    <row r="166" spans="1:3">
      <c r="A166" s="275"/>
    </row>
    <row r="167" spans="1:3">
      <c r="A167" s="284"/>
    </row>
    <row r="168" spans="1:3" ht="13">
      <c r="A168" s="285"/>
    </row>
    <row r="169" spans="1:3" ht="13">
      <c r="A169" s="286"/>
    </row>
    <row r="170" spans="1:3">
      <c r="A170" s="287"/>
    </row>
    <row r="171" spans="1:3" ht="13">
      <c r="A171" s="288"/>
    </row>
    <row r="172" spans="1:3" ht="13">
      <c r="A172" s="283"/>
    </row>
    <row r="173" spans="1:3">
      <c r="A173" s="289"/>
    </row>
    <row r="174" spans="1:3">
      <c r="A174" s="289"/>
    </row>
    <row r="175" spans="1:3">
      <c r="A175" s="289"/>
      <c r="B175" s="238"/>
      <c r="C175" s="238"/>
    </row>
    <row r="176" spans="1:3" ht="13">
      <c r="A176" s="290"/>
      <c r="B176" s="238"/>
      <c r="C176" s="238"/>
    </row>
    <row r="177" spans="1:3" ht="13">
      <c r="A177" s="286"/>
      <c r="B177" s="238"/>
      <c r="C177" s="238"/>
    </row>
    <row r="178" spans="1:3">
      <c r="A178" s="291"/>
      <c r="B178" s="238"/>
      <c r="C178" s="238"/>
    </row>
    <row r="179" spans="1:3">
      <c r="A179" s="291"/>
      <c r="B179" s="238"/>
      <c r="C179" s="238"/>
    </row>
    <row r="180" spans="1:3">
      <c r="A180" s="291"/>
      <c r="B180" s="238"/>
      <c r="C180" s="238"/>
    </row>
    <row r="181" spans="1:3">
      <c r="A181" s="291"/>
      <c r="B181" s="238"/>
      <c r="C181" s="238"/>
    </row>
    <row r="182" spans="1:3">
      <c r="A182" s="291"/>
      <c r="B182" s="238"/>
      <c r="C182" s="238"/>
    </row>
    <row r="183" spans="1:3">
      <c r="A183" s="291"/>
      <c r="B183" s="238"/>
      <c r="C183" s="238"/>
    </row>
    <row r="184" spans="1:3">
      <c r="A184" s="291"/>
      <c r="B184" s="238"/>
      <c r="C184" s="238"/>
    </row>
    <row r="185" spans="1:3">
      <c r="A185" s="291"/>
      <c r="B185" s="238"/>
      <c r="C185" s="238"/>
    </row>
    <row r="186" spans="1:3" ht="13">
      <c r="A186" s="292"/>
      <c r="B186" s="238"/>
      <c r="C186" s="238"/>
    </row>
    <row r="187" spans="1:3">
      <c r="B187" s="238"/>
      <c r="C187" s="238"/>
    </row>
    <row r="188" spans="1:3">
      <c r="B188" s="238"/>
      <c r="C188" s="238"/>
    </row>
  </sheetData>
  <sheetProtection algorithmName="SHA-512" hashValue="dNbsPtP+2yMmljlZMYrwq38jo8F8MvxRggKOjyg4geAk3AuCJLY/k4KSL+OSOkikh6u/TnHLvssZZG/elbCEUw==" saltValue="6eH0k1xa9+EXrUz1GB2CHg==" spinCount="100000" sheet="1" formatCells="0" formatRows="0"/>
  <protectedRanges>
    <protectedRange sqref="A3" name="Bereich2"/>
  </protectedRanges>
  <dataConsolidate/>
  <mergeCells count="113">
    <mergeCell ref="D88:G88"/>
    <mergeCell ref="D89:G89"/>
    <mergeCell ref="D1:I1"/>
    <mergeCell ref="I4:J4"/>
    <mergeCell ref="B4:H4"/>
    <mergeCell ref="D5:H5"/>
    <mergeCell ref="B152:J152"/>
    <mergeCell ref="B148:J148"/>
    <mergeCell ref="B146:J146"/>
    <mergeCell ref="B150:J150"/>
    <mergeCell ref="D108:H108"/>
    <mergeCell ref="B149:J149"/>
    <mergeCell ref="D141:H141"/>
    <mergeCell ref="D132:H132"/>
    <mergeCell ref="D125:H125"/>
    <mergeCell ref="J5:J140"/>
    <mergeCell ref="D43:H43"/>
    <mergeCell ref="D61:H61"/>
    <mergeCell ref="D78:H78"/>
    <mergeCell ref="B2:J2"/>
    <mergeCell ref="D44:G44"/>
    <mergeCell ref="D45:G45"/>
    <mergeCell ref="D46:G46"/>
    <mergeCell ref="D47:G47"/>
    <mergeCell ref="D79:G79"/>
    <mergeCell ref="D80:G80"/>
    <mergeCell ref="D81:G81"/>
    <mergeCell ref="D82:G82"/>
    <mergeCell ref="D83:G83"/>
    <mergeCell ref="D84:G84"/>
    <mergeCell ref="D85:G85"/>
    <mergeCell ref="D86:G86"/>
    <mergeCell ref="D87:G87"/>
    <mergeCell ref="D69:G69"/>
    <mergeCell ref="D70:G70"/>
    <mergeCell ref="D71:G71"/>
    <mergeCell ref="D72:G72"/>
    <mergeCell ref="D73:G73"/>
    <mergeCell ref="D74:G74"/>
    <mergeCell ref="D75:G75"/>
    <mergeCell ref="D76:G76"/>
    <mergeCell ref="D77:G77"/>
    <mergeCell ref="D53:G53"/>
    <mergeCell ref="D54:G54"/>
    <mergeCell ref="D55:G55"/>
    <mergeCell ref="D56:G56"/>
    <mergeCell ref="D57:G57"/>
    <mergeCell ref="D48:G48"/>
    <mergeCell ref="D49:G49"/>
    <mergeCell ref="D50:G50"/>
    <mergeCell ref="D51:G51"/>
    <mergeCell ref="D52:G52"/>
    <mergeCell ref="D64:G64"/>
    <mergeCell ref="D65:G65"/>
    <mergeCell ref="D66:G66"/>
    <mergeCell ref="D67:G67"/>
    <mergeCell ref="D68:G68"/>
    <mergeCell ref="D58:G58"/>
    <mergeCell ref="D59:G59"/>
    <mergeCell ref="D60:G60"/>
    <mergeCell ref="D62:G62"/>
    <mergeCell ref="D63:G63"/>
    <mergeCell ref="D90:G90"/>
    <mergeCell ref="D98:G98"/>
    <mergeCell ref="D99:G99"/>
    <mergeCell ref="D100:G100"/>
    <mergeCell ref="D101:G101"/>
    <mergeCell ref="D102:G102"/>
    <mergeCell ref="D93:G93"/>
    <mergeCell ref="D94:G94"/>
    <mergeCell ref="D95:G95"/>
    <mergeCell ref="D96:G96"/>
    <mergeCell ref="D97:G97"/>
    <mergeCell ref="D92:G92"/>
    <mergeCell ref="D91:H91"/>
    <mergeCell ref="D109:G109"/>
    <mergeCell ref="D110:G110"/>
    <mergeCell ref="D111:G111"/>
    <mergeCell ref="D112:G112"/>
    <mergeCell ref="D113:G113"/>
    <mergeCell ref="D103:G103"/>
    <mergeCell ref="D104:G104"/>
    <mergeCell ref="D105:G105"/>
    <mergeCell ref="D106:G106"/>
    <mergeCell ref="D107:G107"/>
    <mergeCell ref="E127:G127"/>
    <mergeCell ref="D133:G133"/>
    <mergeCell ref="D134:G134"/>
    <mergeCell ref="D135:G135"/>
    <mergeCell ref="E126:G126"/>
    <mergeCell ref="E128:G128"/>
    <mergeCell ref="E129:G129"/>
    <mergeCell ref="E130:G130"/>
    <mergeCell ref="D114:G114"/>
    <mergeCell ref="D115:G115"/>
    <mergeCell ref="D116:G116"/>
    <mergeCell ref="D117:G117"/>
    <mergeCell ref="D118:G118"/>
    <mergeCell ref="D123:G123"/>
    <mergeCell ref="D124:G124"/>
    <mergeCell ref="D121:G121"/>
    <mergeCell ref="D122:G122"/>
    <mergeCell ref="D119:G119"/>
    <mergeCell ref="D120:G120"/>
    <mergeCell ref="E142:G142"/>
    <mergeCell ref="B143:H143"/>
    <mergeCell ref="B144:H144"/>
    <mergeCell ref="D136:G136"/>
    <mergeCell ref="D137:G137"/>
    <mergeCell ref="D138:G138"/>
    <mergeCell ref="D139:G139"/>
    <mergeCell ref="B140:H140"/>
    <mergeCell ref="E131:G131"/>
  </mergeCells>
  <conditionalFormatting sqref="A6:A42 A44:A107 A126:A131">
    <cfRule type="expression" dxfId="100" priority="51">
      <formula>$M6="Änderung"</formula>
    </cfRule>
  </conditionalFormatting>
  <conditionalFormatting sqref="A43">
    <cfRule type="expression" dxfId="99" priority="188">
      <formula>$M70="Änderung"</formula>
    </cfRule>
  </conditionalFormatting>
  <conditionalFormatting sqref="A61">
    <cfRule type="expression" dxfId="98" priority="192">
      <formula>$M108="Änderung"</formula>
    </cfRule>
  </conditionalFormatting>
  <conditionalFormatting sqref="A78">
    <cfRule type="expression" dxfId="97" priority="196">
      <formula>$M130="Änderung"</formula>
    </cfRule>
  </conditionalFormatting>
  <conditionalFormatting sqref="A108 A169:A172">
    <cfRule type="expression" dxfId="96" priority="104">
      <formula>$M109="Änderung"</formula>
    </cfRule>
  </conditionalFormatting>
  <conditionalFormatting sqref="A108">
    <cfRule type="expression" dxfId="95" priority="200">
      <formula>$M146="Änderung"</formula>
    </cfRule>
  </conditionalFormatting>
  <conditionalFormatting sqref="A109:A124">
    <cfRule type="expression" dxfId="94" priority="19">
      <formula>$M109="Änderung"</formula>
    </cfRule>
  </conditionalFormatting>
  <conditionalFormatting sqref="A132">
    <cfRule type="expression" dxfId="93" priority="93">
      <formula>#REF!="Änderung"</formula>
    </cfRule>
  </conditionalFormatting>
  <conditionalFormatting sqref="A133:A140">
    <cfRule type="expression" dxfId="92" priority="12">
      <formula>$M133="Änderung"</formula>
    </cfRule>
  </conditionalFormatting>
  <conditionalFormatting sqref="A141">
    <cfRule type="expression" dxfId="91" priority="91">
      <formula>#REF!="Änderung"</formula>
    </cfRule>
  </conditionalFormatting>
  <conditionalFormatting sqref="A142 A145 A147:A154">
    <cfRule type="expression" dxfId="90" priority="107">
      <formula>$M142="Änderung"</formula>
    </cfRule>
  </conditionalFormatting>
  <conditionalFormatting sqref="A143">
    <cfRule type="expression" dxfId="89" priority="90">
      <formula>#REF!="Änderung"</formula>
    </cfRule>
  </conditionalFormatting>
  <conditionalFormatting sqref="A156:A161">
    <cfRule type="expression" dxfId="88" priority="98">
      <formula>$M156="Änderung"</formula>
    </cfRule>
  </conditionalFormatting>
  <conditionalFormatting sqref="A162">
    <cfRule type="expression" dxfId="87" priority="99">
      <formula>#REF!="Änderung"</formula>
    </cfRule>
  </conditionalFormatting>
  <conditionalFormatting sqref="A163:A168">
    <cfRule type="expression" dxfId="86" priority="100">
      <formula>$M163="Änderung"</formula>
    </cfRule>
  </conditionalFormatting>
  <conditionalFormatting sqref="A177:A178">
    <cfRule type="expression" dxfId="85" priority="105">
      <formula>$M190="Änderung"</formula>
    </cfRule>
  </conditionalFormatting>
  <conditionalFormatting sqref="A179:A180">
    <cfRule type="expression" dxfId="84" priority="102">
      <formula>#REF!="Änderung"</formula>
    </cfRule>
  </conditionalFormatting>
  <conditionalFormatting sqref="A181">
    <cfRule type="expression" dxfId="83" priority="94">
      <formula>#REF!="Änderung"</formula>
    </cfRule>
  </conditionalFormatting>
  <conditionalFormatting sqref="A182:A185">
    <cfRule type="expression" dxfId="82" priority="95">
      <formula>#REF!="Änderung"</formula>
    </cfRule>
  </conditionalFormatting>
  <conditionalFormatting sqref="B141:C141 I141">
    <cfRule type="expression" dxfId="81" priority="212">
      <formula>#REF!="Änderung"</formula>
    </cfRule>
  </conditionalFormatting>
  <conditionalFormatting sqref="B60:C60 B61:D77 B108:D108 H92:I107 B103:C107 B126:E131 H126:I131">
    <cfRule type="expression" dxfId="80" priority="35">
      <formula>$L60="Änderung"</formula>
    </cfRule>
  </conditionalFormatting>
  <conditionalFormatting sqref="B45:C59 B44:D44 D45:D60">
    <cfRule type="expression" dxfId="79" priority="43">
      <formula>$L44="Änderung"</formula>
    </cfRule>
  </conditionalFormatting>
  <conditionalFormatting sqref="B93:C102 B79:D90 B92:D92 D93:D107">
    <cfRule type="expression" dxfId="78" priority="27">
      <formula>$L79="Änderung"</formula>
    </cfRule>
  </conditionalFormatting>
  <conditionalFormatting sqref="H110:H124 B109:D124">
    <cfRule type="expression" dxfId="77" priority="22">
      <formula>$L109="Änderung"</formula>
    </cfRule>
  </conditionalFormatting>
  <conditionalFormatting sqref="B6:I42">
    <cfRule type="expression" dxfId="76" priority="52">
      <formula>$L6="Änderung"</formula>
    </cfRule>
  </conditionalFormatting>
  <conditionalFormatting sqref="B140 H133:I139 B133:D139 I140">
    <cfRule type="expression" dxfId="75" priority="13">
      <formula>$L133="Änderung"</formula>
    </cfRule>
  </conditionalFormatting>
  <conditionalFormatting sqref="B143 I143">
    <cfRule type="expression" dxfId="74" priority="141">
      <formula>#REF!="Änderung"</formula>
    </cfRule>
  </conditionalFormatting>
  <conditionalFormatting sqref="D125">
    <cfRule type="expression" dxfId="73" priority="53">
      <formula>$L125="Änderung"</formula>
    </cfRule>
  </conditionalFormatting>
  <conditionalFormatting sqref="D132">
    <cfRule type="expression" dxfId="72" priority="114">
      <formula>$L132="Änderung"</formula>
    </cfRule>
  </conditionalFormatting>
  <conditionalFormatting sqref="D141">
    <cfRule type="expression" dxfId="71" priority="110">
      <formula>$L141="Änderung"</formula>
    </cfRule>
  </conditionalFormatting>
  <conditionalFormatting sqref="H44:I60">
    <cfRule type="expression" dxfId="70" priority="39">
      <formula>$L44="Änderung"</formula>
    </cfRule>
  </conditionalFormatting>
  <conditionalFormatting sqref="H62:I77">
    <cfRule type="expression" dxfId="69" priority="31">
      <formula>$L62="Änderung"</formula>
    </cfRule>
  </conditionalFormatting>
  <conditionalFormatting sqref="I5 I43">
    <cfRule type="expression" dxfId="68" priority="122">
      <formula>$K$5=1</formula>
    </cfRule>
  </conditionalFormatting>
  <conditionalFormatting sqref="I43 I78 B43:D43 I61 H79:I90 I108 H109:I109 B142:E142 I80:I91 I110:I124 H142:I142">
    <cfRule type="expression" dxfId="67" priority="131">
      <formula>$L43="Änderung"</formula>
    </cfRule>
  </conditionalFormatting>
  <conditionalFormatting sqref="I78">
    <cfRule type="expression" dxfId="66" priority="121">
      <formula>$K$78=1</formula>
    </cfRule>
  </conditionalFormatting>
  <conditionalFormatting sqref="I125">
    <cfRule type="expression" dxfId="65" priority="119">
      <formula>$L125="Änderung"</formula>
    </cfRule>
  </conditionalFormatting>
  <conditionalFormatting sqref="I132">
    <cfRule type="expression" dxfId="64" priority="113">
      <formula>$L132="Änderung"</formula>
    </cfRule>
  </conditionalFormatting>
  <conditionalFormatting sqref="I143">
    <cfRule type="expression" dxfId="63" priority="139">
      <formula>#REF!=1</formula>
    </cfRule>
  </conditionalFormatting>
  <conditionalFormatting sqref="L3">
    <cfRule type="expression" dxfId="62" priority="77">
      <formula>$L$4="VE"</formula>
    </cfRule>
    <cfRule type="expression" dxfId="61" priority="78">
      <formula>$L$4="VE"</formula>
    </cfRule>
  </conditionalFormatting>
  <conditionalFormatting sqref="L5">
    <cfRule type="expression" dxfId="60" priority="76">
      <formula>$L$4="VE"</formula>
    </cfRule>
  </conditionalFormatting>
  <conditionalFormatting sqref="L6:L42 L92:L107 L126:L139">
    <cfRule type="expression" dxfId="59" priority="45">
      <formula>$L$4="VE"</formula>
    </cfRule>
    <cfRule type="expression" dxfId="58" priority="46">
      <formula>$L$4="NOVE"</formula>
    </cfRule>
  </conditionalFormatting>
  <conditionalFormatting sqref="L44:L60">
    <cfRule type="expression" dxfId="57" priority="38">
      <formula>$L$4="VE"</formula>
    </cfRule>
    <cfRule type="expression" dxfId="56" priority="40">
      <formula>$L$4="NOVE"</formula>
    </cfRule>
  </conditionalFormatting>
  <conditionalFormatting sqref="L62:L77">
    <cfRule type="expression" dxfId="55" priority="30">
      <formula>$L$4="VE"</formula>
    </cfRule>
    <cfRule type="expression" dxfId="54" priority="32">
      <formula>$L$4="NOVE"</formula>
    </cfRule>
  </conditionalFormatting>
  <conditionalFormatting sqref="L79:L90">
    <cfRule type="expression" dxfId="53" priority="26">
      <formula>$L$4="VE"</formula>
    </cfRule>
    <cfRule type="expression" dxfId="52" priority="28">
      <formula>$L$4="NOVE"</formula>
    </cfRule>
  </conditionalFormatting>
  <conditionalFormatting sqref="L109:L124">
    <cfRule type="expression" dxfId="51" priority="21">
      <formula>$L$4="VE"</formula>
    </cfRule>
    <cfRule type="expression" dxfId="50" priority="23">
      <formula>$L$4="NOVE"</formula>
    </cfRule>
  </conditionalFormatting>
  <conditionalFormatting sqref="L125">
    <cfRule type="expression" dxfId="49" priority="124">
      <formula>$L$4="VE"</formula>
    </cfRule>
  </conditionalFormatting>
  <conditionalFormatting sqref="L142">
    <cfRule type="expression" dxfId="48" priority="81">
      <formula>$L$4="VE"</formula>
    </cfRule>
    <cfRule type="expression" dxfId="47" priority="82">
      <formula>$L$4="NOVE"</formula>
    </cfRule>
  </conditionalFormatting>
  <conditionalFormatting sqref="A91">
    <cfRule type="expression" dxfId="46" priority="5">
      <formula>$M139="Änderung"</formula>
    </cfRule>
  </conditionalFormatting>
  <conditionalFormatting sqref="B91:D91">
    <cfRule type="expression" dxfId="45" priority="3">
      <formula>$L91="Änderung"</formula>
    </cfRule>
  </conditionalFormatting>
  <conditionalFormatting sqref="I91">
    <cfRule type="expression" dxfId="44" priority="4">
      <formula>$K$78=1</formula>
    </cfRule>
  </conditionalFormatting>
  <conditionalFormatting sqref="C78:D78">
    <cfRule type="expression" dxfId="43" priority="2">
      <formula>$L78="modification"</formula>
    </cfRule>
  </conditionalFormatting>
  <conditionalFormatting sqref="B78">
    <cfRule type="expression" dxfId="42" priority="1">
      <formula>$L78="modification"</formula>
    </cfRule>
  </conditionalFormatting>
  <dataValidations count="1">
    <dataValidation type="list" allowBlank="1" showInputMessage="1" showErrorMessage="1" sqref="L142 L109:L124 L92:L107 L62:L77 L44:L60 L6:L42 L79:L90 L126:L139" xr:uid="{00000000-0002-0000-0400-000001000000}">
      <formula1>IF($L$4=0,,$N$1:$N$2)</formula1>
    </dataValidation>
  </dataValidations>
  <printOptions horizontalCentered="1"/>
  <pageMargins left="0.51181102362204722" right="0.51181102362204722" top="1.1811023622047245" bottom="0.74803149606299213" header="0.70866141732283472" footer="0.31496062992125984"/>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theme="0" tint="-0.499984740745262"/>
    <pageSetUpPr fitToPage="1"/>
  </sheetPr>
  <dimension ref="A1:X95"/>
  <sheetViews>
    <sheetView zoomScale="90" zoomScaleNormal="90" zoomScaleSheetLayoutView="90" workbookViewId="0">
      <pane ySplit="3" topLeftCell="A5" activePane="bottomLeft" state="frozen"/>
      <selection pane="bottomLeft" activeCell="B6" sqref="B6"/>
    </sheetView>
  </sheetViews>
  <sheetFormatPr baseColWidth="10" defaultColWidth="11.453125" defaultRowHeight="14"/>
  <cols>
    <col min="1" max="1" width="4.453125" style="16" customWidth="1"/>
    <col min="2" max="2" width="92.7265625" style="16" customWidth="1"/>
    <col min="3" max="3" width="11.453125" style="16"/>
    <col min="4" max="4" width="12.81640625" style="16" customWidth="1"/>
    <col min="5" max="5" width="12.26953125" style="16" customWidth="1"/>
    <col min="6" max="6" width="16.26953125" style="16" customWidth="1"/>
    <col min="7" max="7" width="11.453125" style="16"/>
    <col min="8" max="8" width="18.453125" style="16" customWidth="1"/>
    <col min="9" max="9" width="23.1796875" style="63" customWidth="1"/>
    <col min="10" max="10" width="22.26953125" customWidth="1"/>
    <col min="11" max="11" width="17.453125" customWidth="1"/>
    <col min="12" max="12" width="11.453125" customWidth="1"/>
    <col min="13" max="13" width="11.453125" style="16" customWidth="1"/>
    <col min="14" max="14" width="6.453125" style="16" customWidth="1"/>
    <col min="15" max="15" width="107.26953125" style="50" customWidth="1"/>
    <col min="16" max="16" width="11.453125" style="54"/>
    <col min="17" max="17" width="84.26953125" style="54" customWidth="1"/>
    <col min="18" max="16384" width="11.453125" style="16"/>
  </cols>
  <sheetData>
    <row r="1" spans="1:24" ht="40.5" customHeight="1">
      <c r="A1" s="427" t="s">
        <v>61</v>
      </c>
      <c r="B1" s="427"/>
      <c r="C1" s="427"/>
      <c r="D1" s="427"/>
      <c r="E1" s="427"/>
      <c r="F1" s="427"/>
      <c r="G1" s="427"/>
      <c r="H1" s="427"/>
      <c r="I1" s="427"/>
      <c r="J1" s="129">
        <f>'Données de base'!C34</f>
        <v>0</v>
      </c>
      <c r="K1" s="21"/>
      <c r="L1" s="19"/>
      <c r="O1" s="60" t="s">
        <v>74</v>
      </c>
      <c r="P1" s="49"/>
      <c r="Q1" s="49"/>
      <c r="R1" s="46"/>
      <c r="S1" s="46"/>
      <c r="T1" s="46"/>
      <c r="U1" s="46"/>
      <c r="V1" s="46"/>
      <c r="W1" s="46"/>
    </row>
    <row r="2" spans="1:24" ht="13.5" customHeight="1">
      <c r="A2" s="130"/>
      <c r="B2" s="130"/>
      <c r="C2" s="130"/>
      <c r="D2" s="131"/>
      <c r="E2" s="131"/>
      <c r="F2" s="131"/>
      <c r="G2" s="131"/>
      <c r="H2" s="138"/>
      <c r="I2" s="132"/>
      <c r="J2" s="232" t="s">
        <v>24</v>
      </c>
      <c r="K2" s="21"/>
      <c r="L2" s="14"/>
    </row>
    <row r="3" spans="1:24" ht="133.15" customHeight="1">
      <c r="A3" s="76"/>
      <c r="B3" s="76" t="s">
        <v>161</v>
      </c>
      <c r="C3" s="76" t="s">
        <v>152</v>
      </c>
      <c r="D3" s="77" t="s">
        <v>27</v>
      </c>
      <c r="E3" s="77" t="s">
        <v>157</v>
      </c>
      <c r="F3" s="77" t="s">
        <v>28</v>
      </c>
      <c r="G3" s="77" t="s">
        <v>158</v>
      </c>
      <c r="H3" s="139" t="s">
        <v>29</v>
      </c>
      <c r="I3" s="78" t="s">
        <v>30</v>
      </c>
      <c r="J3" s="77" t="s">
        <v>31</v>
      </c>
      <c r="K3" s="21"/>
      <c r="L3" s="15"/>
      <c r="O3" s="61" t="s">
        <v>32</v>
      </c>
      <c r="P3" s="55"/>
      <c r="Q3" s="55"/>
      <c r="R3" s="45"/>
      <c r="S3" s="45"/>
      <c r="T3" s="45"/>
      <c r="U3" s="45"/>
      <c r="V3" s="45"/>
      <c r="W3" s="45"/>
      <c r="X3" s="45"/>
    </row>
    <row r="4" spans="1:24" ht="27" customHeight="1">
      <c r="A4" s="122"/>
      <c r="B4" s="374" t="str">
        <f>IF('Données de base'!C21="Ja",CONCATENATE("Hinweis: Blaue Felder durch ",IF('Données de base'!C21=""," Zuschussempfänger",'Données de base'!C21)," auszufüllen"),"")</f>
        <v/>
      </c>
      <c r="C4" s="374"/>
      <c r="D4" s="374"/>
      <c r="E4" s="374"/>
      <c r="F4" s="374"/>
      <c r="G4" s="374"/>
      <c r="H4" s="374"/>
      <c r="I4" s="370" t="str">
        <f>IF('Données de base'!C21="Ja","Hinweis: Wird automatisch ausgefüllt","")</f>
        <v/>
      </c>
      <c r="J4" s="370"/>
      <c r="K4" s="21"/>
      <c r="L4" s="13" t="str">
        <f>IF('Données de base'!C23="Vertragsanpassung","VE","NOVE")</f>
        <v>NOVE</v>
      </c>
      <c r="O4" s="48" t="s">
        <v>75</v>
      </c>
      <c r="P4" s="56"/>
      <c r="Q4" s="56"/>
    </row>
    <row r="5" spans="1:24" ht="285" customHeight="1">
      <c r="A5" s="87">
        <v>1</v>
      </c>
      <c r="B5" s="231" t="s">
        <v>165</v>
      </c>
      <c r="C5" s="87"/>
      <c r="D5" s="415"/>
      <c r="E5" s="415"/>
      <c r="F5" s="415"/>
      <c r="G5" s="415"/>
      <c r="H5" s="415"/>
      <c r="I5" s="160">
        <f>SUM(I6:I10)</f>
        <v>94000</v>
      </c>
      <c r="J5" s="372" t="s">
        <v>148</v>
      </c>
      <c r="K5" s="21"/>
      <c r="L5" s="8" t="str">
        <f>IF(L4="VE","ACHTUNG: Kosten, die aufgrund von Währungsschwankungen entstehen, können nicht von der GIZ übernommen werden.","")</f>
        <v/>
      </c>
      <c r="O5" s="428" t="s">
        <v>162</v>
      </c>
      <c r="P5" s="57"/>
      <c r="Q5" s="57"/>
    </row>
    <row r="6" spans="1:24" ht="25.9" customHeight="1">
      <c r="A6" s="80"/>
      <c r="B6" s="80" t="s">
        <v>76</v>
      </c>
      <c r="C6" s="154"/>
      <c r="D6" s="155">
        <v>1</v>
      </c>
      <c r="E6" s="153" t="s">
        <v>77</v>
      </c>
      <c r="F6" s="153">
        <v>20</v>
      </c>
      <c r="G6" s="153" t="s">
        <v>78</v>
      </c>
      <c r="H6" s="201">
        <v>3000</v>
      </c>
      <c r="I6" s="202">
        <f>D6*F6*H6</f>
        <v>60000</v>
      </c>
      <c r="J6" s="372"/>
      <c r="K6" s="21"/>
      <c r="L6" s="19"/>
      <c r="O6" s="429"/>
      <c r="P6" s="57"/>
      <c r="Q6" s="57"/>
    </row>
    <row r="7" spans="1:24" ht="12.75" customHeight="1">
      <c r="A7" s="83"/>
      <c r="B7" s="83" t="s">
        <v>79</v>
      </c>
      <c r="C7" s="152"/>
      <c r="D7" s="155">
        <v>0.5</v>
      </c>
      <c r="E7" s="153" t="s">
        <v>77</v>
      </c>
      <c r="F7" s="153">
        <v>20</v>
      </c>
      <c r="G7" s="153" t="s">
        <v>78</v>
      </c>
      <c r="H7" s="201">
        <v>2200</v>
      </c>
      <c r="I7" s="202">
        <f>D7*F7*H7</f>
        <v>22000</v>
      </c>
      <c r="J7" s="372"/>
      <c r="K7" s="21"/>
      <c r="L7" s="19"/>
      <c r="O7" s="429"/>
      <c r="P7" s="57"/>
      <c r="Q7" s="57"/>
    </row>
    <row r="8" spans="1:24" ht="12.75" customHeight="1">
      <c r="A8" s="83"/>
      <c r="B8" s="179" t="s">
        <v>167</v>
      </c>
      <c r="C8" s="152"/>
      <c r="D8" s="155">
        <v>1</v>
      </c>
      <c r="E8" s="153" t="s">
        <v>77</v>
      </c>
      <c r="F8" s="153">
        <v>20</v>
      </c>
      <c r="G8" s="153" t="s">
        <v>78</v>
      </c>
      <c r="H8" s="201">
        <v>600</v>
      </c>
      <c r="I8" s="202">
        <f t="shared" ref="I8:I10" si="0">D8*F8*H8</f>
        <v>12000</v>
      </c>
      <c r="J8" s="372"/>
      <c r="K8" s="21"/>
      <c r="L8" s="19"/>
      <c r="O8" s="429"/>
      <c r="P8" s="57"/>
      <c r="Q8" s="57"/>
    </row>
    <row r="9" spans="1:24" ht="12.75" customHeight="1">
      <c r="A9" s="83"/>
      <c r="B9" s="83"/>
      <c r="C9" s="152"/>
      <c r="D9" s="155"/>
      <c r="E9" s="153" t="s">
        <v>77</v>
      </c>
      <c r="F9" s="153"/>
      <c r="G9" s="153" t="s">
        <v>78</v>
      </c>
      <c r="H9" s="201"/>
      <c r="I9" s="202">
        <f t="shared" si="0"/>
        <v>0</v>
      </c>
      <c r="J9" s="372"/>
      <c r="K9" s="21"/>
      <c r="L9" s="19"/>
      <c r="O9" s="430"/>
      <c r="P9" s="57"/>
      <c r="Q9" s="57"/>
    </row>
    <row r="10" spans="1:24" ht="12.75" customHeight="1">
      <c r="A10" s="85"/>
      <c r="B10" s="85"/>
      <c r="C10" s="152"/>
      <c r="D10" s="155"/>
      <c r="E10" s="153" t="s">
        <v>77</v>
      </c>
      <c r="F10" s="153"/>
      <c r="G10" s="153" t="s">
        <v>78</v>
      </c>
      <c r="H10" s="201"/>
      <c r="I10" s="202">
        <f t="shared" si="0"/>
        <v>0</v>
      </c>
      <c r="J10" s="372"/>
      <c r="K10" s="21"/>
      <c r="L10" s="19"/>
      <c r="O10" s="51"/>
      <c r="P10" s="52"/>
      <c r="Q10" s="52"/>
    </row>
    <row r="11" spans="1:24" ht="30.75" customHeight="1">
      <c r="A11" s="87">
        <v>2</v>
      </c>
      <c r="B11" s="86" t="s">
        <v>80</v>
      </c>
      <c r="C11" s="87"/>
      <c r="D11" s="423"/>
      <c r="E11" s="423"/>
      <c r="F11" s="423"/>
      <c r="G11" s="423"/>
      <c r="H11" s="423"/>
      <c r="I11" s="160">
        <f>SUM(I12:I21)</f>
        <v>7000</v>
      </c>
      <c r="J11" s="372"/>
      <c r="K11" s="8"/>
      <c r="L11" s="6"/>
      <c r="O11" s="431" t="s">
        <v>81</v>
      </c>
      <c r="P11" s="58"/>
      <c r="Q11" s="58"/>
    </row>
    <row r="12" spans="1:24" ht="12.75" customHeight="1">
      <c r="A12" s="80"/>
      <c r="B12" s="80" t="s">
        <v>82</v>
      </c>
      <c r="C12" s="152"/>
      <c r="D12" s="346" t="s">
        <v>36</v>
      </c>
      <c r="E12" s="347"/>
      <c r="F12" s="347"/>
      <c r="G12" s="348"/>
      <c r="H12" s="201">
        <v>5000</v>
      </c>
      <c r="I12" s="202">
        <f>H12</f>
        <v>5000</v>
      </c>
      <c r="J12" s="372"/>
      <c r="K12" s="21"/>
      <c r="L12" s="19"/>
      <c r="O12" s="432"/>
      <c r="P12" s="58"/>
      <c r="Q12" s="58"/>
    </row>
    <row r="13" spans="1:24" ht="12.75" customHeight="1">
      <c r="A13" s="83"/>
      <c r="B13" s="83" t="s">
        <v>83</v>
      </c>
      <c r="C13" s="152"/>
      <c r="D13" s="346" t="s">
        <v>36</v>
      </c>
      <c r="E13" s="347"/>
      <c r="F13" s="347"/>
      <c r="G13" s="348"/>
      <c r="H13" s="201">
        <v>2000</v>
      </c>
      <c r="I13" s="202">
        <f t="shared" ref="I13:I21" si="1">H13</f>
        <v>2000</v>
      </c>
      <c r="J13" s="372"/>
      <c r="K13" s="21"/>
      <c r="L13" s="19"/>
      <c r="O13" s="432"/>
      <c r="P13" s="58"/>
      <c r="Q13" s="58"/>
    </row>
    <row r="14" spans="1:24" ht="15" customHeight="1">
      <c r="A14" s="85"/>
      <c r="B14" s="85" t="s">
        <v>84</v>
      </c>
      <c r="C14" s="152"/>
      <c r="D14" s="346" t="s">
        <v>36</v>
      </c>
      <c r="E14" s="347"/>
      <c r="F14" s="347"/>
      <c r="G14" s="348"/>
      <c r="H14" s="201"/>
      <c r="I14" s="202">
        <f t="shared" si="1"/>
        <v>0</v>
      </c>
      <c r="J14" s="372"/>
      <c r="K14" s="21"/>
      <c r="L14" s="19"/>
      <c r="O14" s="432"/>
      <c r="P14" s="58"/>
      <c r="Q14" s="58"/>
    </row>
    <row r="15" spans="1:24" ht="12.75" customHeight="1">
      <c r="A15" s="85"/>
      <c r="B15" s="85" t="s">
        <v>85</v>
      </c>
      <c r="C15" s="152"/>
      <c r="D15" s="346" t="s">
        <v>36</v>
      </c>
      <c r="E15" s="347"/>
      <c r="F15" s="347"/>
      <c r="G15" s="348"/>
      <c r="H15" s="201"/>
      <c r="I15" s="202">
        <f t="shared" si="1"/>
        <v>0</v>
      </c>
      <c r="J15" s="372"/>
      <c r="K15" s="21"/>
      <c r="L15" s="19"/>
      <c r="O15" s="432"/>
      <c r="P15" s="58"/>
      <c r="Q15" s="58"/>
    </row>
    <row r="16" spans="1:24" ht="12.75" customHeight="1">
      <c r="A16" s="85"/>
      <c r="B16" s="85" t="s">
        <v>86</v>
      </c>
      <c r="C16" s="152"/>
      <c r="D16" s="346" t="s">
        <v>36</v>
      </c>
      <c r="E16" s="347"/>
      <c r="F16" s="347"/>
      <c r="G16" s="348"/>
      <c r="H16" s="201"/>
      <c r="I16" s="202">
        <f t="shared" si="1"/>
        <v>0</v>
      </c>
      <c r="J16" s="372"/>
      <c r="K16" s="21"/>
      <c r="L16" s="19"/>
      <c r="O16" s="432"/>
      <c r="P16" s="58"/>
      <c r="Q16" s="58"/>
    </row>
    <row r="17" spans="1:17" ht="13.5" customHeight="1">
      <c r="A17" s="85"/>
      <c r="B17" s="85" t="s">
        <v>87</v>
      </c>
      <c r="C17" s="152"/>
      <c r="D17" s="346" t="s">
        <v>36</v>
      </c>
      <c r="E17" s="347"/>
      <c r="F17" s="347"/>
      <c r="G17" s="348"/>
      <c r="H17" s="201"/>
      <c r="I17" s="202">
        <f t="shared" si="1"/>
        <v>0</v>
      </c>
      <c r="J17" s="372"/>
      <c r="K17" s="21"/>
      <c r="L17" s="19"/>
      <c r="O17" s="432"/>
      <c r="P17" s="58"/>
      <c r="Q17" s="58"/>
    </row>
    <row r="18" spans="1:17" ht="15" customHeight="1">
      <c r="A18" s="80"/>
      <c r="B18" s="141" t="s">
        <v>88</v>
      </c>
      <c r="C18" s="152"/>
      <c r="D18" s="346" t="s">
        <v>36</v>
      </c>
      <c r="E18" s="347"/>
      <c r="F18" s="347"/>
      <c r="G18" s="348"/>
      <c r="H18" s="203"/>
      <c r="I18" s="202">
        <f t="shared" si="1"/>
        <v>0</v>
      </c>
      <c r="J18" s="372"/>
      <c r="K18" s="21"/>
      <c r="L18" s="19"/>
      <c r="O18" s="432"/>
      <c r="P18" s="58"/>
      <c r="Q18" s="58"/>
    </row>
    <row r="19" spans="1:17" ht="12.75" customHeight="1">
      <c r="A19" s="80"/>
      <c r="B19" s="80"/>
      <c r="C19" s="152"/>
      <c r="D19" s="346" t="s">
        <v>36</v>
      </c>
      <c r="E19" s="347"/>
      <c r="F19" s="347"/>
      <c r="G19" s="348"/>
      <c r="H19" s="203"/>
      <c r="I19" s="202">
        <f t="shared" si="1"/>
        <v>0</v>
      </c>
      <c r="J19" s="372"/>
      <c r="K19" s="21"/>
      <c r="L19" s="19"/>
      <c r="O19" s="432"/>
      <c r="P19" s="58"/>
      <c r="Q19" s="58"/>
    </row>
    <row r="20" spans="1:17" ht="12.75" customHeight="1">
      <c r="A20" s="80"/>
      <c r="B20" s="80"/>
      <c r="C20" s="152"/>
      <c r="D20" s="346" t="s">
        <v>36</v>
      </c>
      <c r="E20" s="347"/>
      <c r="F20" s="347"/>
      <c r="G20" s="348"/>
      <c r="H20" s="203"/>
      <c r="I20" s="202">
        <f t="shared" si="1"/>
        <v>0</v>
      </c>
      <c r="J20" s="372"/>
      <c r="K20" s="21"/>
      <c r="L20" s="19"/>
      <c r="O20" s="433"/>
      <c r="P20" s="58"/>
      <c r="Q20" s="58"/>
    </row>
    <row r="21" spans="1:17" ht="12.75" customHeight="1">
      <c r="A21" s="80"/>
      <c r="B21" s="80"/>
      <c r="C21" s="152"/>
      <c r="D21" s="346" t="s">
        <v>36</v>
      </c>
      <c r="E21" s="347"/>
      <c r="F21" s="347"/>
      <c r="G21" s="348"/>
      <c r="H21" s="203"/>
      <c r="I21" s="202">
        <f t="shared" si="1"/>
        <v>0</v>
      </c>
      <c r="J21" s="372"/>
      <c r="K21" s="21"/>
      <c r="L21" s="19"/>
      <c r="O21" s="53"/>
      <c r="P21" s="58"/>
      <c r="Q21" s="58"/>
    </row>
    <row r="22" spans="1:17" ht="12.75" customHeight="1">
      <c r="A22" s="88">
        <v>3</v>
      </c>
      <c r="B22" s="88" t="s">
        <v>89</v>
      </c>
      <c r="C22" s="88"/>
      <c r="D22" s="423"/>
      <c r="E22" s="423"/>
      <c r="F22" s="423"/>
      <c r="G22" s="423"/>
      <c r="H22" s="423"/>
      <c r="I22" s="204">
        <f>SUM(I23:I29)</f>
        <v>14500</v>
      </c>
      <c r="J22" s="372"/>
      <c r="K22" s="21"/>
      <c r="L22" s="6"/>
      <c r="O22" s="434" t="s">
        <v>164</v>
      </c>
      <c r="P22" s="57"/>
      <c r="Q22" s="57"/>
    </row>
    <row r="23" spans="1:17" ht="12.5">
      <c r="A23" s="80"/>
      <c r="B23" s="141" t="s">
        <v>90</v>
      </c>
      <c r="C23" s="152"/>
      <c r="D23" s="346" t="s">
        <v>149</v>
      </c>
      <c r="E23" s="347"/>
      <c r="F23" s="347"/>
      <c r="G23" s="348"/>
      <c r="H23" s="201">
        <v>4000</v>
      </c>
      <c r="I23" s="202">
        <f>H23</f>
        <v>4000</v>
      </c>
      <c r="J23" s="372"/>
      <c r="K23" s="21"/>
      <c r="L23" s="19"/>
      <c r="O23" s="435"/>
      <c r="P23" s="57"/>
      <c r="Q23" s="57"/>
    </row>
    <row r="24" spans="1:17" ht="12.5">
      <c r="A24" s="80"/>
      <c r="B24" s="141" t="s">
        <v>91</v>
      </c>
      <c r="C24" s="152"/>
      <c r="D24" s="346" t="s">
        <v>149</v>
      </c>
      <c r="E24" s="347"/>
      <c r="F24" s="347"/>
      <c r="G24" s="348"/>
      <c r="H24" s="201">
        <v>500</v>
      </c>
      <c r="I24" s="202">
        <f t="shared" ref="I24:I29" si="2">H24</f>
        <v>500</v>
      </c>
      <c r="J24" s="372"/>
      <c r="K24" s="21"/>
      <c r="L24" s="19"/>
      <c r="O24" s="435"/>
      <c r="P24" s="57"/>
      <c r="Q24" s="57"/>
    </row>
    <row r="25" spans="1:17" ht="30" customHeight="1">
      <c r="A25" s="80"/>
      <c r="B25" s="141" t="s">
        <v>92</v>
      </c>
      <c r="C25" s="152"/>
      <c r="D25" s="346" t="s">
        <v>93</v>
      </c>
      <c r="E25" s="347"/>
      <c r="F25" s="347"/>
      <c r="G25" s="348"/>
      <c r="H25" s="201">
        <v>10000</v>
      </c>
      <c r="I25" s="202">
        <f t="shared" si="2"/>
        <v>10000</v>
      </c>
      <c r="J25" s="372"/>
      <c r="K25" s="21"/>
      <c r="L25" s="19"/>
      <c r="O25" s="435"/>
      <c r="P25" s="57"/>
      <c r="Q25" s="57"/>
    </row>
    <row r="26" spans="1:17" ht="12.75" customHeight="1">
      <c r="A26" s="80"/>
      <c r="B26" s="141" t="s">
        <v>94</v>
      </c>
      <c r="C26" s="152"/>
      <c r="D26" s="346" t="s">
        <v>93</v>
      </c>
      <c r="E26" s="347"/>
      <c r="F26" s="347"/>
      <c r="G26" s="348"/>
      <c r="H26" s="201"/>
      <c r="I26" s="202">
        <f t="shared" si="2"/>
        <v>0</v>
      </c>
      <c r="J26" s="372"/>
      <c r="K26" s="21"/>
      <c r="L26" s="19"/>
      <c r="O26" s="435"/>
      <c r="P26" s="57"/>
      <c r="Q26" s="57"/>
    </row>
    <row r="27" spans="1:17" ht="12.75" customHeight="1">
      <c r="A27" s="80"/>
      <c r="B27" s="141" t="s">
        <v>95</v>
      </c>
      <c r="C27" s="152"/>
      <c r="D27" s="346" t="s">
        <v>93</v>
      </c>
      <c r="E27" s="347"/>
      <c r="F27" s="347"/>
      <c r="G27" s="348"/>
      <c r="H27" s="201"/>
      <c r="I27" s="202">
        <f t="shared" si="2"/>
        <v>0</v>
      </c>
      <c r="J27" s="372"/>
      <c r="K27" s="21"/>
      <c r="L27" s="19"/>
      <c r="O27" s="435"/>
      <c r="P27" s="57"/>
      <c r="Q27" s="57"/>
    </row>
    <row r="28" spans="1:17" ht="15" customHeight="1">
      <c r="A28" s="80"/>
      <c r="B28" s="141" t="s">
        <v>96</v>
      </c>
      <c r="C28" s="152"/>
      <c r="D28" s="346" t="s">
        <v>93</v>
      </c>
      <c r="E28" s="347"/>
      <c r="F28" s="347"/>
      <c r="G28" s="348"/>
      <c r="H28" s="201"/>
      <c r="I28" s="202">
        <f t="shared" si="2"/>
        <v>0</v>
      </c>
      <c r="J28" s="372"/>
      <c r="K28" s="21"/>
      <c r="L28" s="19"/>
      <c r="O28" s="435"/>
      <c r="P28" s="57"/>
      <c r="Q28" s="57"/>
    </row>
    <row r="29" spans="1:17" ht="53.5" customHeight="1">
      <c r="A29" s="80"/>
      <c r="B29" s="80"/>
      <c r="C29" s="152"/>
      <c r="D29" s="346" t="s">
        <v>93</v>
      </c>
      <c r="E29" s="347"/>
      <c r="F29" s="347"/>
      <c r="G29" s="348"/>
      <c r="H29" s="201"/>
      <c r="I29" s="202">
        <f t="shared" si="2"/>
        <v>0</v>
      </c>
      <c r="J29" s="372"/>
      <c r="K29" s="21"/>
      <c r="L29" s="19"/>
      <c r="O29" s="436"/>
      <c r="P29" s="57"/>
      <c r="Q29" s="57"/>
    </row>
    <row r="30" spans="1:17" ht="36.75" customHeight="1">
      <c r="A30" s="88">
        <v>4</v>
      </c>
      <c r="B30" s="184" t="s">
        <v>39</v>
      </c>
      <c r="C30" s="88"/>
      <c r="D30" s="423"/>
      <c r="E30" s="423"/>
      <c r="F30" s="423"/>
      <c r="G30" s="423"/>
      <c r="H30" s="423"/>
      <c r="I30" s="209">
        <f>SUM(I31:I36)</f>
        <v>500</v>
      </c>
      <c r="J30" s="372"/>
      <c r="K30" s="6"/>
      <c r="L30" s="19"/>
      <c r="O30" s="439" t="s">
        <v>97</v>
      </c>
      <c r="P30" s="52"/>
      <c r="Q30" s="52"/>
    </row>
    <row r="31" spans="1:17" ht="12.75" customHeight="1">
      <c r="A31" s="80"/>
      <c r="B31" s="141" t="s">
        <v>90</v>
      </c>
      <c r="C31" s="84"/>
      <c r="D31" s="424" t="s">
        <v>40</v>
      </c>
      <c r="E31" s="425"/>
      <c r="F31" s="425"/>
      <c r="G31" s="426"/>
      <c r="H31" s="196">
        <v>300</v>
      </c>
      <c r="I31" s="210">
        <f>H31</f>
        <v>300</v>
      </c>
      <c r="J31" s="372"/>
      <c r="K31" s="21"/>
      <c r="L31" s="19"/>
      <c r="O31" s="440"/>
      <c r="P31" s="52"/>
      <c r="Q31" s="52"/>
    </row>
    <row r="32" spans="1:17" ht="12.75" customHeight="1">
      <c r="A32" s="80"/>
      <c r="B32" s="141" t="s">
        <v>98</v>
      </c>
      <c r="C32" s="84"/>
      <c r="D32" s="424" t="s">
        <v>40</v>
      </c>
      <c r="E32" s="425"/>
      <c r="F32" s="425"/>
      <c r="G32" s="426"/>
      <c r="H32" s="196">
        <v>200</v>
      </c>
      <c r="I32" s="210">
        <f t="shared" ref="I32:I36" si="3">H32</f>
        <v>200</v>
      </c>
      <c r="J32" s="372"/>
      <c r="K32" s="21"/>
      <c r="L32" s="19"/>
      <c r="O32" s="440"/>
      <c r="P32" s="52"/>
      <c r="Q32" s="52"/>
    </row>
    <row r="33" spans="1:17" ht="12.75" customHeight="1">
      <c r="A33" s="80"/>
      <c r="B33" s="205"/>
      <c r="C33" s="84"/>
      <c r="D33" s="206"/>
      <c r="E33" s="207"/>
      <c r="F33" s="207"/>
      <c r="G33" s="208"/>
      <c r="H33" s="196"/>
      <c r="I33" s="210">
        <f t="shared" si="3"/>
        <v>0</v>
      </c>
      <c r="J33" s="372"/>
      <c r="K33" s="21"/>
      <c r="L33" s="19"/>
      <c r="O33" s="440"/>
      <c r="P33" s="52"/>
      <c r="Q33" s="52"/>
    </row>
    <row r="34" spans="1:17" ht="12.75" customHeight="1">
      <c r="A34" s="80"/>
      <c r="B34" s="205"/>
      <c r="C34" s="84"/>
      <c r="D34" s="206"/>
      <c r="E34" s="207"/>
      <c r="F34" s="207"/>
      <c r="G34" s="208"/>
      <c r="H34" s="196"/>
      <c r="I34" s="210">
        <f t="shared" si="3"/>
        <v>0</v>
      </c>
      <c r="J34" s="372"/>
      <c r="K34" s="21"/>
      <c r="L34" s="19"/>
      <c r="O34" s="440"/>
      <c r="P34" s="52"/>
      <c r="Q34" s="52"/>
    </row>
    <row r="35" spans="1:17" ht="12.5">
      <c r="A35" s="80"/>
      <c r="B35" s="205"/>
      <c r="C35" s="84"/>
      <c r="D35" s="424"/>
      <c r="E35" s="425"/>
      <c r="F35" s="425"/>
      <c r="G35" s="426"/>
      <c r="H35" s="196"/>
      <c r="I35" s="210">
        <f t="shared" si="3"/>
        <v>0</v>
      </c>
      <c r="J35" s="372"/>
      <c r="K35" s="21"/>
      <c r="L35" s="19"/>
      <c r="O35" s="440"/>
      <c r="P35" s="52"/>
      <c r="Q35" s="52"/>
    </row>
    <row r="36" spans="1:17" ht="12.5">
      <c r="A36" s="80"/>
      <c r="B36" s="80"/>
      <c r="C36" s="84"/>
      <c r="D36" s="424"/>
      <c r="E36" s="425"/>
      <c r="F36" s="425"/>
      <c r="G36" s="426"/>
      <c r="H36" s="196"/>
      <c r="I36" s="210">
        <f t="shared" si="3"/>
        <v>0</v>
      </c>
      <c r="J36" s="372"/>
      <c r="K36" s="21"/>
      <c r="L36" s="19"/>
      <c r="O36" s="441"/>
      <c r="P36" s="52"/>
      <c r="Q36" s="52"/>
    </row>
    <row r="37" spans="1:17" ht="12.75" customHeight="1">
      <c r="A37" s="88">
        <v>5</v>
      </c>
      <c r="B37" s="88" t="s">
        <v>99</v>
      </c>
      <c r="C37" s="88"/>
      <c r="D37" s="423"/>
      <c r="E37" s="423"/>
      <c r="F37" s="423"/>
      <c r="G37" s="423"/>
      <c r="H37" s="423"/>
      <c r="I37" s="160">
        <f>SUM(I38:I47)</f>
        <v>4000</v>
      </c>
      <c r="J37" s="372"/>
      <c r="K37" s="21"/>
      <c r="L37" s="6"/>
      <c r="O37" s="431" t="s">
        <v>163</v>
      </c>
      <c r="P37" s="59"/>
      <c r="Q37" s="59"/>
    </row>
    <row r="38" spans="1:17" ht="21" customHeight="1">
      <c r="A38" s="80"/>
      <c r="B38" s="141" t="s">
        <v>100</v>
      </c>
      <c r="C38" s="142"/>
      <c r="D38" s="346" t="s">
        <v>101</v>
      </c>
      <c r="E38" s="347"/>
      <c r="F38" s="347"/>
      <c r="G38" s="348"/>
      <c r="H38" s="162">
        <v>4000</v>
      </c>
      <c r="I38" s="92">
        <f>H38</f>
        <v>4000</v>
      </c>
      <c r="J38" s="372"/>
      <c r="K38" s="21"/>
      <c r="L38" s="19"/>
      <c r="O38" s="437"/>
      <c r="P38" s="59"/>
      <c r="Q38" s="59"/>
    </row>
    <row r="39" spans="1:17" ht="12.5">
      <c r="A39" s="80"/>
      <c r="B39" s="141" t="s">
        <v>102</v>
      </c>
      <c r="C39" s="142"/>
      <c r="D39" s="346"/>
      <c r="E39" s="347"/>
      <c r="F39" s="347"/>
      <c r="G39" s="348"/>
      <c r="H39" s="162"/>
      <c r="I39" s="92">
        <f t="shared" ref="I39:I47" si="4">H39</f>
        <v>0</v>
      </c>
      <c r="J39" s="372"/>
      <c r="K39" s="21"/>
      <c r="L39" s="19"/>
      <c r="O39" s="437"/>
      <c r="P39" s="59"/>
      <c r="Q39" s="59"/>
    </row>
    <row r="40" spans="1:17" ht="12.75" customHeight="1">
      <c r="A40" s="80"/>
      <c r="B40" s="141" t="s">
        <v>103</v>
      </c>
      <c r="C40" s="142"/>
      <c r="D40" s="346"/>
      <c r="E40" s="347"/>
      <c r="F40" s="347"/>
      <c r="G40" s="348"/>
      <c r="H40" s="162"/>
      <c r="I40" s="92">
        <f t="shared" si="4"/>
        <v>0</v>
      </c>
      <c r="J40" s="372"/>
      <c r="K40" s="21"/>
      <c r="L40" s="19"/>
      <c r="O40" s="437"/>
      <c r="P40" s="59"/>
      <c r="Q40" s="59"/>
    </row>
    <row r="41" spans="1:17" ht="12.5">
      <c r="A41" s="80"/>
      <c r="B41" s="141" t="s">
        <v>104</v>
      </c>
      <c r="C41" s="142"/>
      <c r="D41" s="346"/>
      <c r="E41" s="347"/>
      <c r="F41" s="347"/>
      <c r="G41" s="348"/>
      <c r="H41" s="162"/>
      <c r="I41" s="92">
        <f t="shared" si="4"/>
        <v>0</v>
      </c>
      <c r="J41" s="372"/>
      <c r="K41" s="21"/>
      <c r="L41" s="19"/>
      <c r="O41" s="437"/>
      <c r="P41" s="59"/>
      <c r="Q41" s="59"/>
    </row>
    <row r="42" spans="1:17" ht="12.5">
      <c r="A42" s="80"/>
      <c r="B42" s="141" t="s">
        <v>105</v>
      </c>
      <c r="C42" s="142"/>
      <c r="D42" s="346"/>
      <c r="E42" s="347"/>
      <c r="F42" s="347"/>
      <c r="G42" s="348"/>
      <c r="H42" s="162"/>
      <c r="I42" s="92">
        <f t="shared" si="4"/>
        <v>0</v>
      </c>
      <c r="J42" s="372"/>
      <c r="K42" s="21"/>
      <c r="L42" s="19"/>
      <c r="O42" s="437"/>
      <c r="P42" s="59"/>
      <c r="Q42" s="59"/>
    </row>
    <row r="43" spans="1:17" ht="12.5">
      <c r="A43" s="80"/>
      <c r="B43" s="141" t="s">
        <v>106</v>
      </c>
      <c r="C43" s="142"/>
      <c r="D43" s="346"/>
      <c r="E43" s="347"/>
      <c r="F43" s="347"/>
      <c r="G43" s="348"/>
      <c r="H43" s="162"/>
      <c r="I43" s="92">
        <f t="shared" si="4"/>
        <v>0</v>
      </c>
      <c r="J43" s="372"/>
      <c r="K43" s="21"/>
      <c r="L43" s="19"/>
      <c r="O43" s="437"/>
      <c r="P43" s="59"/>
      <c r="Q43" s="59"/>
    </row>
    <row r="44" spans="1:17" ht="25">
      <c r="A44" s="80"/>
      <c r="B44" s="141" t="s">
        <v>118</v>
      </c>
      <c r="C44" s="142"/>
      <c r="D44" s="346"/>
      <c r="E44" s="347"/>
      <c r="F44" s="347"/>
      <c r="G44" s="348"/>
      <c r="H44" s="162"/>
      <c r="I44" s="92">
        <f t="shared" si="4"/>
        <v>0</v>
      </c>
      <c r="J44" s="372"/>
      <c r="K44" s="21"/>
      <c r="L44" s="19"/>
      <c r="O44" s="437"/>
      <c r="P44" s="59"/>
      <c r="Q44" s="59"/>
    </row>
    <row r="45" spans="1:17" ht="12.5">
      <c r="A45" s="80"/>
      <c r="B45" s="80"/>
      <c r="C45" s="142"/>
      <c r="D45" s="346"/>
      <c r="E45" s="347"/>
      <c r="F45" s="347"/>
      <c r="G45" s="348"/>
      <c r="H45" s="162"/>
      <c r="I45" s="92">
        <f t="shared" si="4"/>
        <v>0</v>
      </c>
      <c r="J45" s="372"/>
      <c r="K45" s="21"/>
      <c r="L45" s="19"/>
      <c r="O45" s="437"/>
      <c r="P45" s="59"/>
      <c r="Q45" s="59"/>
    </row>
    <row r="46" spans="1:17" ht="12.5">
      <c r="A46" s="80"/>
      <c r="B46" s="80"/>
      <c r="C46" s="142"/>
      <c r="D46" s="346"/>
      <c r="E46" s="347"/>
      <c r="F46" s="347"/>
      <c r="G46" s="348"/>
      <c r="H46" s="162"/>
      <c r="I46" s="92">
        <f t="shared" si="4"/>
        <v>0</v>
      </c>
      <c r="J46" s="372"/>
      <c r="K46" s="21"/>
      <c r="L46" s="19"/>
      <c r="O46" s="438"/>
      <c r="P46" s="59"/>
      <c r="Q46" s="59"/>
    </row>
    <row r="47" spans="1:17">
      <c r="A47" s="80"/>
      <c r="B47" s="80"/>
      <c r="C47" s="142"/>
      <c r="D47" s="346"/>
      <c r="E47" s="347"/>
      <c r="F47" s="347"/>
      <c r="G47" s="348"/>
      <c r="H47" s="162"/>
      <c r="I47" s="92">
        <f t="shared" si="4"/>
        <v>0</v>
      </c>
      <c r="J47" s="372"/>
      <c r="K47" s="21"/>
      <c r="L47" s="19"/>
      <c r="O47" s="51"/>
      <c r="P47" s="52"/>
      <c r="Q47" s="52"/>
    </row>
    <row r="48" spans="1:17" ht="15.75" customHeight="1">
      <c r="A48" s="88">
        <v>6</v>
      </c>
      <c r="B48" s="88" t="s">
        <v>107</v>
      </c>
      <c r="C48" s="88"/>
      <c r="D48" s="423"/>
      <c r="E48" s="423"/>
      <c r="F48" s="423"/>
      <c r="G48" s="423"/>
      <c r="H48" s="423"/>
      <c r="I48" s="144">
        <f>SUM(I49:I58)</f>
        <v>100</v>
      </c>
      <c r="J48" s="372"/>
      <c r="K48" s="21"/>
      <c r="L48" s="6"/>
      <c r="O48" s="442" t="s">
        <v>108</v>
      </c>
      <c r="P48" s="58"/>
      <c r="Q48" s="58"/>
    </row>
    <row r="49" spans="1:17" ht="12.5">
      <c r="A49" s="80"/>
      <c r="B49" s="141" t="s">
        <v>109</v>
      </c>
      <c r="C49" s="142"/>
      <c r="D49" s="390" t="s">
        <v>93</v>
      </c>
      <c r="E49" s="391"/>
      <c r="F49" s="391"/>
      <c r="G49" s="392"/>
      <c r="H49" s="162">
        <v>100</v>
      </c>
      <c r="I49" s="163">
        <f>H49</f>
        <v>100</v>
      </c>
      <c r="J49" s="372"/>
      <c r="K49" s="21"/>
      <c r="L49" s="19"/>
      <c r="O49" s="443"/>
      <c r="P49" s="58"/>
      <c r="Q49" s="58"/>
    </row>
    <row r="50" spans="1:17" ht="12.5">
      <c r="A50" s="80"/>
      <c r="B50" s="141" t="s">
        <v>110</v>
      </c>
      <c r="C50" s="142"/>
      <c r="D50" s="390"/>
      <c r="E50" s="391"/>
      <c r="F50" s="391"/>
      <c r="G50" s="392"/>
      <c r="H50" s="162"/>
      <c r="I50" s="163">
        <f t="shared" ref="I50:I58" si="5">H50</f>
        <v>0</v>
      </c>
      <c r="J50" s="372"/>
      <c r="K50" s="21"/>
      <c r="L50" s="19"/>
      <c r="O50" s="443"/>
      <c r="P50" s="58"/>
      <c r="Q50" s="58"/>
    </row>
    <row r="51" spans="1:17" ht="12.5">
      <c r="A51" s="80"/>
      <c r="B51" s="141" t="s">
        <v>111</v>
      </c>
      <c r="C51" s="142"/>
      <c r="D51" s="390"/>
      <c r="E51" s="391"/>
      <c r="F51" s="391"/>
      <c r="G51" s="392"/>
      <c r="H51" s="162"/>
      <c r="I51" s="163">
        <f t="shared" si="5"/>
        <v>0</v>
      </c>
      <c r="J51" s="372"/>
      <c r="K51" s="21"/>
      <c r="L51" s="19"/>
      <c r="O51" s="443"/>
      <c r="P51" s="58"/>
      <c r="Q51" s="58"/>
    </row>
    <row r="52" spans="1:17" ht="12.5">
      <c r="A52" s="80"/>
      <c r="B52" s="141" t="s">
        <v>112</v>
      </c>
      <c r="C52" s="142"/>
      <c r="D52" s="390"/>
      <c r="E52" s="391"/>
      <c r="F52" s="391"/>
      <c r="G52" s="392"/>
      <c r="H52" s="162"/>
      <c r="I52" s="163">
        <f t="shared" si="5"/>
        <v>0</v>
      </c>
      <c r="J52" s="372"/>
      <c r="K52" s="21"/>
      <c r="L52" s="19"/>
      <c r="O52" s="443"/>
      <c r="P52" s="58"/>
      <c r="Q52" s="58"/>
    </row>
    <row r="53" spans="1:17" ht="17.5">
      <c r="A53" s="80"/>
      <c r="B53" s="141" t="s">
        <v>113</v>
      </c>
      <c r="C53" s="142"/>
      <c r="D53" s="390"/>
      <c r="E53" s="391"/>
      <c r="F53" s="391"/>
      <c r="G53" s="392"/>
      <c r="H53" s="162"/>
      <c r="I53" s="163">
        <f t="shared" si="5"/>
        <v>0</v>
      </c>
      <c r="J53" s="372"/>
      <c r="K53" s="22"/>
      <c r="L53" s="19"/>
      <c r="O53" s="443"/>
      <c r="P53" s="58"/>
      <c r="Q53" s="58"/>
    </row>
    <row r="54" spans="1:17" ht="17.5">
      <c r="A54" s="80"/>
      <c r="B54" s="141" t="s">
        <v>114</v>
      </c>
      <c r="C54" s="142"/>
      <c r="D54" s="390"/>
      <c r="E54" s="391"/>
      <c r="F54" s="391"/>
      <c r="G54" s="392"/>
      <c r="H54" s="162"/>
      <c r="I54" s="163">
        <f t="shared" si="5"/>
        <v>0</v>
      </c>
      <c r="J54" s="372"/>
      <c r="K54" s="22"/>
      <c r="L54" s="19"/>
      <c r="O54" s="443"/>
      <c r="P54" s="58"/>
      <c r="Q54" s="58"/>
    </row>
    <row r="55" spans="1:17" ht="17.5">
      <c r="A55" s="80"/>
      <c r="B55" s="141" t="s">
        <v>115</v>
      </c>
      <c r="C55" s="142"/>
      <c r="D55" s="390"/>
      <c r="E55" s="391"/>
      <c r="F55" s="391"/>
      <c r="G55" s="392"/>
      <c r="H55" s="162"/>
      <c r="I55" s="163">
        <f t="shared" si="5"/>
        <v>0</v>
      </c>
      <c r="J55" s="372"/>
      <c r="K55" s="22"/>
      <c r="L55" s="19"/>
      <c r="O55" s="443"/>
      <c r="P55" s="58"/>
      <c r="Q55" s="58"/>
    </row>
    <row r="56" spans="1:17" ht="17.5">
      <c r="A56" s="80"/>
      <c r="B56" s="141" t="s">
        <v>116</v>
      </c>
      <c r="C56" s="142"/>
      <c r="D56" s="390"/>
      <c r="E56" s="391"/>
      <c r="F56" s="391"/>
      <c r="G56" s="392"/>
      <c r="H56" s="162"/>
      <c r="I56" s="163">
        <f t="shared" si="5"/>
        <v>0</v>
      </c>
      <c r="J56" s="372"/>
      <c r="K56" s="22"/>
      <c r="L56" s="19"/>
      <c r="O56" s="444"/>
      <c r="P56" s="58"/>
      <c r="Q56" s="58"/>
    </row>
    <row r="57" spans="1:17" ht="17.5">
      <c r="A57" s="80"/>
      <c r="B57" s="141" t="s">
        <v>117</v>
      </c>
      <c r="C57" s="142"/>
      <c r="D57" s="390"/>
      <c r="E57" s="391"/>
      <c r="F57" s="391"/>
      <c r="G57" s="392"/>
      <c r="H57" s="162"/>
      <c r="I57" s="163">
        <f t="shared" si="5"/>
        <v>0</v>
      </c>
      <c r="J57" s="372"/>
      <c r="K57" s="22"/>
      <c r="L57" s="19"/>
      <c r="O57" s="51"/>
      <c r="P57" s="52"/>
      <c r="Q57" s="52"/>
    </row>
    <row r="58" spans="1:17">
      <c r="A58" s="80"/>
      <c r="B58" s="205"/>
      <c r="C58" s="142"/>
      <c r="D58" s="390"/>
      <c r="E58" s="391"/>
      <c r="F58" s="391"/>
      <c r="G58" s="392"/>
      <c r="H58" s="162"/>
      <c r="I58" s="163">
        <f t="shared" si="5"/>
        <v>0</v>
      </c>
      <c r="J58" s="372"/>
      <c r="K58" s="21"/>
      <c r="L58" s="19"/>
      <c r="O58" s="51"/>
      <c r="P58" s="52"/>
      <c r="Q58" s="52"/>
    </row>
    <row r="59" spans="1:17" ht="131.25" customHeight="1">
      <c r="A59" s="87">
        <v>7</v>
      </c>
      <c r="B59" s="181" t="s">
        <v>160</v>
      </c>
      <c r="C59" s="87"/>
      <c r="D59" s="415"/>
      <c r="E59" s="415"/>
      <c r="F59" s="415"/>
      <c r="G59" s="415"/>
      <c r="H59" s="415"/>
      <c r="I59" s="140">
        <f>SUM(I60:I63)</f>
        <v>75600</v>
      </c>
      <c r="J59" s="372"/>
      <c r="K59" s="21"/>
      <c r="L59" s="8"/>
      <c r="O59" s="442" t="s">
        <v>119</v>
      </c>
      <c r="P59" s="58"/>
      <c r="Q59" s="58"/>
    </row>
    <row r="60" spans="1:17" ht="55.5" customHeight="1">
      <c r="A60" s="80"/>
      <c r="B60" s="141" t="s">
        <v>120</v>
      </c>
      <c r="C60" s="80"/>
      <c r="D60" s="142">
        <v>20</v>
      </c>
      <c r="E60" s="416" t="s">
        <v>121</v>
      </c>
      <c r="F60" s="417"/>
      <c r="G60" s="418"/>
      <c r="H60" s="170">
        <v>30</v>
      </c>
      <c r="I60" s="213">
        <f>D60*H60</f>
        <v>600</v>
      </c>
      <c r="J60" s="372"/>
      <c r="K60" s="21"/>
      <c r="L60" s="19"/>
      <c r="O60" s="443"/>
      <c r="P60" s="58"/>
      <c r="Q60" s="58"/>
    </row>
    <row r="61" spans="1:17" ht="25">
      <c r="A61" s="83"/>
      <c r="B61" s="179" t="s">
        <v>122</v>
      </c>
      <c r="C61" s="80"/>
      <c r="D61" s="152">
        <v>5</v>
      </c>
      <c r="E61" s="416" t="s">
        <v>150</v>
      </c>
      <c r="F61" s="417"/>
      <c r="G61" s="418"/>
      <c r="H61" s="171">
        <v>15000</v>
      </c>
      <c r="I61" s="213">
        <f t="shared" ref="I61:I63" si="6">D61*H61</f>
        <v>75000</v>
      </c>
      <c r="J61" s="372"/>
      <c r="K61" s="21"/>
      <c r="L61" s="19"/>
      <c r="O61" s="443"/>
      <c r="P61" s="58"/>
      <c r="Q61" s="58"/>
    </row>
    <row r="62" spans="1:17" ht="12.5">
      <c r="A62" s="83"/>
      <c r="B62" s="83"/>
      <c r="C62" s="80"/>
      <c r="D62" s="152"/>
      <c r="E62" s="416"/>
      <c r="F62" s="417"/>
      <c r="G62" s="418"/>
      <c r="H62" s="171"/>
      <c r="I62" s="213">
        <f t="shared" si="6"/>
        <v>0</v>
      </c>
      <c r="J62" s="372"/>
      <c r="K62" s="21"/>
      <c r="L62" s="19"/>
      <c r="O62" s="444"/>
      <c r="P62" s="58"/>
      <c r="Q62" s="58"/>
    </row>
    <row r="63" spans="1:17">
      <c r="A63" s="83"/>
      <c r="B63" s="83"/>
      <c r="C63" s="142"/>
      <c r="D63" s="152"/>
      <c r="E63" s="416"/>
      <c r="F63" s="417"/>
      <c r="G63" s="418"/>
      <c r="H63" s="171"/>
      <c r="I63" s="213">
        <f t="shared" si="6"/>
        <v>0</v>
      </c>
      <c r="J63" s="372"/>
      <c r="K63" s="21"/>
      <c r="L63" s="19"/>
      <c r="O63" s="51"/>
      <c r="P63" s="52"/>
      <c r="Q63" s="52"/>
    </row>
    <row r="64" spans="1:17" ht="39" customHeight="1">
      <c r="A64" s="87">
        <v>8</v>
      </c>
      <c r="B64" s="181" t="s">
        <v>44</v>
      </c>
      <c r="C64" s="87"/>
      <c r="D64" s="415"/>
      <c r="E64" s="415"/>
      <c r="F64" s="415"/>
      <c r="G64" s="415"/>
      <c r="H64" s="415"/>
      <c r="I64" s="204">
        <f>SUM(I65:I66)</f>
        <v>0</v>
      </c>
      <c r="J64" s="372"/>
      <c r="K64" s="21"/>
      <c r="L64" s="19"/>
      <c r="O64" s="431" t="s">
        <v>123</v>
      </c>
      <c r="P64" s="58"/>
      <c r="Q64" s="58"/>
    </row>
    <row r="65" spans="1:17" ht="12.5">
      <c r="A65" s="80"/>
      <c r="B65" s="80"/>
      <c r="C65" s="142"/>
      <c r="D65" s="142"/>
      <c r="E65" s="420" t="s">
        <v>124</v>
      </c>
      <c r="F65" s="421"/>
      <c r="G65" s="422"/>
      <c r="H65" s="162"/>
      <c r="I65" s="163">
        <f>D65*H65</f>
        <v>0</v>
      </c>
      <c r="J65" s="372"/>
      <c r="K65" s="21"/>
      <c r="L65" s="19"/>
      <c r="O65" s="437"/>
      <c r="P65" s="58"/>
      <c r="Q65" s="58"/>
    </row>
    <row r="66" spans="1:17" ht="25.9" customHeight="1">
      <c r="A66" s="80"/>
      <c r="B66" s="80"/>
      <c r="C66" s="142"/>
      <c r="D66" s="142"/>
      <c r="E66" s="420" t="s">
        <v>124</v>
      </c>
      <c r="F66" s="421"/>
      <c r="G66" s="422"/>
      <c r="H66" s="162"/>
      <c r="I66" s="163">
        <f>D66*H66</f>
        <v>0</v>
      </c>
      <c r="J66" s="372"/>
      <c r="K66" s="21"/>
      <c r="L66" s="19"/>
      <c r="O66" s="438"/>
      <c r="P66" s="58"/>
      <c r="Q66" s="58"/>
    </row>
    <row r="67" spans="1:17" ht="19">
      <c r="A67" s="143"/>
      <c r="B67" s="419" t="s">
        <v>125</v>
      </c>
      <c r="C67" s="419"/>
      <c r="D67" s="419"/>
      <c r="E67" s="419"/>
      <c r="F67" s="419"/>
      <c r="G67" s="419"/>
      <c r="H67" s="419"/>
      <c r="I67" s="95">
        <f>I48+I37+I11+I5+I22+I30+I59+I64</f>
        <v>195700</v>
      </c>
      <c r="J67" s="372"/>
      <c r="K67" s="23"/>
      <c r="L67" s="7"/>
      <c r="O67" s="51"/>
      <c r="P67" s="52"/>
      <c r="Q67" s="52"/>
    </row>
    <row r="68" spans="1:17" ht="51.75" customHeight="1">
      <c r="A68" s="88">
        <v>9</v>
      </c>
      <c r="B68" s="88" t="s">
        <v>126</v>
      </c>
      <c r="C68" s="88"/>
      <c r="D68" s="448"/>
      <c r="E68" s="449"/>
      <c r="F68" s="449"/>
      <c r="G68" s="449"/>
      <c r="H68" s="450"/>
      <c r="I68" s="144">
        <f>I69</f>
        <v>9785</v>
      </c>
      <c r="J68" s="93"/>
      <c r="K68" s="23"/>
      <c r="L68" s="7"/>
      <c r="O68" s="431" t="s">
        <v>127</v>
      </c>
      <c r="P68" s="52"/>
      <c r="Q68" s="52"/>
    </row>
    <row r="69" spans="1:17" ht="36.75" customHeight="1">
      <c r="A69" s="91"/>
      <c r="B69" s="156" t="s">
        <v>142</v>
      </c>
      <c r="C69" s="151"/>
      <c r="D69" s="224">
        <v>0.05</v>
      </c>
      <c r="E69" s="460"/>
      <c r="F69" s="460"/>
      <c r="G69" s="461"/>
      <c r="H69" s="145">
        <f>I67</f>
        <v>195700</v>
      </c>
      <c r="I69" s="92">
        <f>ROUND(D69*H69,)</f>
        <v>9785</v>
      </c>
      <c r="J69" s="93"/>
      <c r="K69" s="21"/>
      <c r="L69" s="6"/>
      <c r="O69" s="438"/>
      <c r="P69" s="52"/>
      <c r="Q69" s="52"/>
    </row>
    <row r="70" spans="1:17" ht="46.9" customHeight="1">
      <c r="A70" s="94"/>
      <c r="B70" s="451" t="s">
        <v>72</v>
      </c>
      <c r="C70" s="452"/>
      <c r="D70" s="452"/>
      <c r="E70" s="452"/>
      <c r="F70" s="452"/>
      <c r="G70" s="452"/>
      <c r="H70" s="453"/>
      <c r="I70" s="95">
        <f>I67+I68</f>
        <v>205485</v>
      </c>
      <c r="J70" s="93"/>
      <c r="K70" s="21"/>
      <c r="L70" s="19"/>
      <c r="O70" s="51"/>
      <c r="P70" s="52"/>
      <c r="Q70" s="52"/>
    </row>
    <row r="71" spans="1:17" ht="39" customHeight="1">
      <c r="A71" s="87">
        <v>10</v>
      </c>
      <c r="B71" s="86" t="s">
        <v>49</v>
      </c>
      <c r="C71" s="87"/>
      <c r="D71" s="415" t="s">
        <v>128</v>
      </c>
      <c r="E71" s="415"/>
      <c r="F71" s="415"/>
      <c r="G71" s="415"/>
      <c r="H71" s="415"/>
      <c r="I71" s="220">
        <f>SUM(I72:I74)</f>
        <v>10000</v>
      </c>
      <c r="J71" s="93"/>
      <c r="K71" s="23"/>
      <c r="L71" s="7"/>
      <c r="O71" s="431" t="s">
        <v>129</v>
      </c>
      <c r="P71" s="58"/>
      <c r="Q71" s="58"/>
    </row>
    <row r="72" spans="1:17">
      <c r="A72" s="146"/>
      <c r="B72" s="157" t="s">
        <v>130</v>
      </c>
      <c r="C72" s="96"/>
      <c r="D72" s="412" t="s">
        <v>51</v>
      </c>
      <c r="E72" s="413"/>
      <c r="F72" s="413"/>
      <c r="G72" s="414"/>
      <c r="H72" s="147">
        <v>10000</v>
      </c>
      <c r="I72" s="221">
        <f>H72</f>
        <v>10000</v>
      </c>
      <c r="J72" s="93"/>
      <c r="K72" s="21"/>
      <c r="L72" s="6"/>
      <c r="O72" s="437"/>
      <c r="P72" s="58"/>
      <c r="Q72" s="58"/>
    </row>
    <row r="73" spans="1:17">
      <c r="A73" s="146"/>
      <c r="B73" s="157" t="s">
        <v>50</v>
      </c>
      <c r="C73" s="96"/>
      <c r="D73" s="412"/>
      <c r="E73" s="413"/>
      <c r="F73" s="413"/>
      <c r="G73" s="414"/>
      <c r="H73" s="148"/>
      <c r="I73" s="222">
        <f>D73*F73*H73</f>
        <v>0</v>
      </c>
      <c r="J73" s="93"/>
      <c r="K73" s="21"/>
      <c r="L73" s="6"/>
      <c r="O73" s="438"/>
      <c r="P73" s="58"/>
      <c r="Q73" s="58"/>
    </row>
    <row r="74" spans="1:17" ht="36">
      <c r="A74" s="146"/>
      <c r="B74" s="157" t="s">
        <v>50</v>
      </c>
      <c r="C74" s="96"/>
      <c r="D74" s="412"/>
      <c r="E74" s="413"/>
      <c r="F74" s="413"/>
      <c r="G74" s="414"/>
      <c r="H74" s="148"/>
      <c r="I74" s="222">
        <f>D74*F74*H74</f>
        <v>0</v>
      </c>
      <c r="J74" s="93"/>
      <c r="K74" s="229" t="s">
        <v>52</v>
      </c>
      <c r="L74" s="6"/>
      <c r="O74" s="51"/>
      <c r="P74" s="52"/>
      <c r="Q74" s="52"/>
    </row>
    <row r="75" spans="1:17" ht="18">
      <c r="A75" s="113"/>
      <c r="B75" s="454" t="s">
        <v>53</v>
      </c>
      <c r="C75" s="455"/>
      <c r="D75" s="455"/>
      <c r="E75" s="455"/>
      <c r="F75" s="455"/>
      <c r="G75" s="455"/>
      <c r="H75" s="456"/>
      <c r="I75" s="114">
        <f>I70+I71</f>
        <v>215485</v>
      </c>
      <c r="J75" s="223">
        <f>I75</f>
        <v>215485</v>
      </c>
      <c r="K75" s="226">
        <f>J75/$I$81</f>
        <v>0.93491984293988761</v>
      </c>
      <c r="L75" s="8"/>
      <c r="O75" s="51"/>
      <c r="P75" s="52"/>
      <c r="Q75" s="52"/>
    </row>
    <row r="76" spans="1:17" ht="26.25" customHeight="1">
      <c r="A76" s="88">
        <v>11</v>
      </c>
      <c r="B76" s="89" t="s">
        <v>131</v>
      </c>
      <c r="C76" s="88"/>
      <c r="D76" s="457"/>
      <c r="E76" s="458"/>
      <c r="F76" s="458"/>
      <c r="G76" s="458"/>
      <c r="H76" s="459"/>
      <c r="I76" s="159"/>
      <c r="J76" s="144">
        <f>SUM(J77:J79)</f>
        <v>15000</v>
      </c>
      <c r="K76" s="227"/>
      <c r="L76" s="8"/>
      <c r="O76" s="442" t="s">
        <v>132</v>
      </c>
      <c r="P76" s="58"/>
      <c r="Q76" s="58"/>
    </row>
    <row r="77" spans="1:17">
      <c r="A77" s="99"/>
      <c r="B77" s="99" t="s">
        <v>133</v>
      </c>
      <c r="C77" s="150"/>
      <c r="D77" s="412" t="s">
        <v>55</v>
      </c>
      <c r="E77" s="413"/>
      <c r="F77" s="413"/>
      <c r="G77" s="414"/>
      <c r="H77" s="149">
        <v>5000</v>
      </c>
      <c r="I77" s="159"/>
      <c r="J77" s="161">
        <f>H77</f>
        <v>5000</v>
      </c>
      <c r="K77" s="226">
        <f>J77/$I$81</f>
        <v>2.1693385686704123E-2</v>
      </c>
      <c r="L77" s="8"/>
      <c r="O77" s="443"/>
      <c r="P77" s="58"/>
      <c r="Q77" s="58"/>
    </row>
    <row r="78" spans="1:17">
      <c r="A78" s="99"/>
      <c r="B78" s="99" t="s">
        <v>134</v>
      </c>
      <c r="C78" s="150"/>
      <c r="D78" s="412" t="s">
        <v>55</v>
      </c>
      <c r="E78" s="413"/>
      <c r="F78" s="413"/>
      <c r="G78" s="414"/>
      <c r="H78" s="149">
        <v>10000</v>
      </c>
      <c r="I78" s="159"/>
      <c r="J78" s="161">
        <f>H78</f>
        <v>10000</v>
      </c>
      <c r="K78" s="226">
        <f>J78/$I$81</f>
        <v>4.3386771373408246E-2</v>
      </c>
      <c r="L78" s="6"/>
      <c r="O78" s="444"/>
      <c r="P78" s="58"/>
      <c r="Q78" s="58"/>
    </row>
    <row r="79" spans="1:17">
      <c r="A79" s="99"/>
      <c r="B79" s="158"/>
      <c r="C79" s="150"/>
      <c r="D79" s="412" t="s">
        <v>55</v>
      </c>
      <c r="E79" s="413"/>
      <c r="F79" s="413"/>
      <c r="G79" s="414"/>
      <c r="H79" s="149" t="str">
        <f t="array" ref="H79">_xlfn.IFS('Données de base'!$C$10="Auswählen", "",'Données de base'!$C$10&gt;0,'Données de base'!G27, TRUE,"")</f>
        <v/>
      </c>
      <c r="I79" s="159"/>
      <c r="J79" s="161" t="str">
        <f>H79</f>
        <v/>
      </c>
      <c r="K79" s="226" t="str">
        <f>IFERROR(J79/$I$81,"")</f>
        <v/>
      </c>
      <c r="L79" s="6"/>
      <c r="O79" s="51"/>
      <c r="P79" s="52"/>
      <c r="Q79" s="52"/>
    </row>
    <row r="80" spans="1:17">
      <c r="A80" s="99"/>
      <c r="B80" s="158"/>
      <c r="C80" s="150"/>
      <c r="D80" s="412" t="s">
        <v>55</v>
      </c>
      <c r="E80" s="413"/>
      <c r="F80" s="413"/>
      <c r="G80" s="414"/>
      <c r="H80" s="149" t="str">
        <f t="array" ref="H80">_xlfn.IFS('Données de base'!$C$10="Auswählen", "",'Données de base'!$C$10&gt;0,'Données de base'!G28, TRUE,"")</f>
        <v/>
      </c>
      <c r="I80" s="159"/>
      <c r="J80" s="161" t="str">
        <f>H80</f>
        <v/>
      </c>
      <c r="K80" s="226" t="str">
        <f>IFERROR(J80/$I$81,"")</f>
        <v/>
      </c>
      <c r="L80" s="6"/>
      <c r="O80" s="51"/>
      <c r="P80" s="52"/>
      <c r="Q80" s="52"/>
    </row>
    <row r="81" spans="1:17" ht="18">
      <c r="A81" s="113"/>
      <c r="B81" s="462" t="s">
        <v>135</v>
      </c>
      <c r="C81" s="463"/>
      <c r="D81" s="463"/>
      <c r="E81" s="463"/>
      <c r="F81" s="463"/>
      <c r="G81" s="463"/>
      <c r="H81" s="463"/>
      <c r="I81" s="464">
        <f>I75+J76</f>
        <v>230485</v>
      </c>
      <c r="J81" s="465"/>
      <c r="K81" s="228">
        <f>SUM(K75:K80)</f>
        <v>1</v>
      </c>
      <c r="L81" s="225"/>
      <c r="O81" s="51"/>
      <c r="P81" s="52"/>
      <c r="Q81" s="52"/>
    </row>
    <row r="82" spans="1:17">
      <c r="A82" s="1"/>
      <c r="B82" s="1"/>
      <c r="C82" s="1"/>
      <c r="D82" s="1"/>
      <c r="E82" s="1"/>
      <c r="F82" s="1"/>
      <c r="G82" s="1"/>
      <c r="H82" s="24"/>
      <c r="I82" s="62"/>
      <c r="J82" s="1"/>
      <c r="K82" s="21"/>
      <c r="L82" s="6"/>
      <c r="O82" s="51"/>
      <c r="P82" s="52"/>
      <c r="Q82" s="52"/>
    </row>
    <row r="83" spans="1:17" ht="37.15" customHeight="1">
      <c r="A83" s="20"/>
      <c r="B83" s="369" t="s">
        <v>57</v>
      </c>
      <c r="C83" s="369"/>
      <c r="D83" s="369"/>
      <c r="E83" s="369"/>
      <c r="F83" s="369"/>
      <c r="G83" s="369"/>
      <c r="H83" s="369"/>
      <c r="I83" s="369"/>
      <c r="J83" s="369"/>
      <c r="K83" s="369"/>
      <c r="L83" s="14"/>
      <c r="O83" s="51"/>
      <c r="P83" s="52"/>
      <c r="Q83" s="52"/>
    </row>
    <row r="84" spans="1:17" ht="15.5">
      <c r="A84" s="35"/>
      <c r="B84" s="173"/>
      <c r="C84" s="173"/>
      <c r="D84" s="173"/>
      <c r="E84" s="173"/>
      <c r="F84" s="173"/>
      <c r="G84" s="173"/>
      <c r="H84" s="174"/>
      <c r="I84" s="175"/>
      <c r="J84" s="173"/>
      <c r="K84" s="133"/>
      <c r="L84" s="14"/>
      <c r="O84" s="51"/>
      <c r="P84" s="52"/>
      <c r="Q84" s="52"/>
    </row>
    <row r="85" spans="1:17" ht="19">
      <c r="A85" s="33"/>
      <c r="B85" s="466" t="s">
        <v>58</v>
      </c>
      <c r="C85" s="466"/>
      <c r="D85" s="466"/>
      <c r="E85" s="466"/>
      <c r="F85" s="466"/>
      <c r="G85" s="466"/>
      <c r="H85" s="466"/>
      <c r="I85" s="466"/>
      <c r="J85" s="466"/>
      <c r="K85" s="133"/>
      <c r="L85" s="14"/>
      <c r="O85" s="51"/>
      <c r="P85" s="52"/>
      <c r="Q85" s="52"/>
    </row>
    <row r="86" spans="1:17" ht="22.9" customHeight="1">
      <c r="A86" s="33"/>
      <c r="B86" s="466"/>
      <c r="C86" s="466"/>
      <c r="D86" s="466"/>
      <c r="E86" s="466"/>
      <c r="F86" s="466"/>
      <c r="G86" s="466"/>
      <c r="H86" s="466"/>
      <c r="I86" s="466"/>
      <c r="J86" s="466"/>
      <c r="K86" s="133"/>
      <c r="L86" s="14"/>
      <c r="O86" s="51"/>
      <c r="P86" s="52"/>
      <c r="Q86" s="52"/>
    </row>
    <row r="87" spans="1:17" ht="19">
      <c r="A87" s="33"/>
      <c r="B87" s="467"/>
      <c r="C87" s="467"/>
      <c r="D87" s="467"/>
      <c r="E87" s="467"/>
      <c r="F87" s="467"/>
      <c r="G87" s="467"/>
      <c r="H87" s="467"/>
      <c r="I87" s="467"/>
      <c r="J87" s="467"/>
      <c r="K87" s="133"/>
      <c r="L87" s="19"/>
      <c r="O87" s="51"/>
      <c r="P87" s="52"/>
      <c r="Q87" s="52"/>
    </row>
    <row r="88" spans="1:17" ht="40.9" customHeight="1">
      <c r="A88" s="33"/>
      <c r="B88" s="358" t="s">
        <v>59</v>
      </c>
      <c r="C88" s="358"/>
      <c r="D88" s="358"/>
      <c r="E88" s="358"/>
      <c r="F88" s="358"/>
      <c r="G88" s="358"/>
      <c r="H88" s="358"/>
      <c r="I88" s="358"/>
      <c r="J88" s="358"/>
      <c r="K88" s="133"/>
      <c r="L88" s="19"/>
      <c r="O88" s="51"/>
      <c r="P88" s="52"/>
      <c r="Q88" s="52"/>
    </row>
    <row r="89" spans="1:17" ht="48" customHeight="1">
      <c r="A89" s="33"/>
      <c r="B89" s="358" t="s">
        <v>136</v>
      </c>
      <c r="C89" s="358"/>
      <c r="D89" s="358"/>
      <c r="E89" s="358"/>
      <c r="F89" s="358"/>
      <c r="G89" s="358"/>
      <c r="H89" s="358"/>
      <c r="I89" s="358"/>
      <c r="J89" s="358"/>
      <c r="K89" s="133"/>
      <c r="L89" s="19"/>
      <c r="O89" s="51"/>
      <c r="P89" s="52"/>
      <c r="Q89" s="52"/>
    </row>
    <row r="90" spans="1:17" ht="25.5" customHeight="1">
      <c r="A90" s="32"/>
      <c r="B90" s="352" t="s">
        <v>137</v>
      </c>
      <c r="C90" s="352"/>
      <c r="D90" s="352"/>
      <c r="E90" s="352"/>
      <c r="F90" s="352"/>
      <c r="G90" s="352"/>
      <c r="H90" s="352"/>
      <c r="I90" s="352"/>
      <c r="J90" s="352"/>
      <c r="K90" s="133"/>
      <c r="L90" s="19"/>
      <c r="O90" s="445" t="s">
        <v>138</v>
      </c>
      <c r="P90" s="58"/>
      <c r="Q90" s="58"/>
    </row>
    <row r="91" spans="1:17" ht="28.15" customHeight="1">
      <c r="A91" s="32"/>
      <c r="B91" s="352"/>
      <c r="C91" s="352"/>
      <c r="D91" s="352"/>
      <c r="E91" s="352"/>
      <c r="F91" s="352"/>
      <c r="G91" s="352"/>
      <c r="H91" s="352"/>
      <c r="I91" s="352"/>
      <c r="J91" s="352"/>
      <c r="K91" s="133"/>
      <c r="L91" s="19"/>
      <c r="O91" s="446"/>
      <c r="P91" s="58"/>
      <c r="Q91" s="58"/>
    </row>
    <row r="92" spans="1:17" ht="12.5">
      <c r="A92" s="6"/>
      <c r="B92" s="1"/>
      <c r="C92" s="1"/>
      <c r="D92" s="1"/>
      <c r="E92" s="1"/>
      <c r="F92" s="1"/>
      <c r="G92" s="1"/>
      <c r="H92" s="24"/>
      <c r="I92" s="62"/>
      <c r="J92" s="1"/>
      <c r="K92" s="21"/>
      <c r="L92" s="19"/>
      <c r="O92" s="447"/>
      <c r="P92" s="58"/>
      <c r="Q92" s="58"/>
    </row>
    <row r="93" spans="1:17">
      <c r="A93" s="6"/>
      <c r="B93" s="1"/>
      <c r="C93" s="1"/>
      <c r="D93" s="1"/>
      <c r="E93" s="1"/>
      <c r="F93" s="1"/>
      <c r="G93" s="1"/>
      <c r="H93" s="24"/>
      <c r="I93" s="62"/>
      <c r="J93" s="1"/>
      <c r="K93" s="21"/>
      <c r="L93" s="19"/>
    </row>
    <row r="94" spans="1:17" ht="19">
      <c r="A94" s="34"/>
      <c r="K94" s="21"/>
      <c r="L94" s="19"/>
    </row>
    <row r="95" spans="1:17" ht="58.5" customHeight="1">
      <c r="A95" s="17"/>
      <c r="K95" s="21"/>
      <c r="L95" s="19"/>
    </row>
  </sheetData>
  <sheetProtection algorithmName="SHA-512" hashValue="YmJhAIvLep9V8h4DYJRkcB/N2vmE8nG40qg6WZHD/tFIVNIc/nvXTEt9sPInLBmoVviNphDUZyPT2OmRGIvAsQ==" saltValue="3Y+WuenMH8+9OAz8Wfj/Ug==" spinCount="100000" sheet="1" selectLockedCells="1" selectUnlockedCells="1"/>
  <protectedRanges>
    <protectedRange sqref="A3" name="Bereich2"/>
    <protectedRange sqref="O3:X3" name="Bereich2_1"/>
  </protectedRanges>
  <mergeCells count="93">
    <mergeCell ref="O68:O69"/>
    <mergeCell ref="O71:O73"/>
    <mergeCell ref="O76:O78"/>
    <mergeCell ref="O90:O92"/>
    <mergeCell ref="D68:H68"/>
    <mergeCell ref="B70:H70"/>
    <mergeCell ref="B75:H75"/>
    <mergeCell ref="D76:H76"/>
    <mergeCell ref="E69:G69"/>
    <mergeCell ref="B90:J91"/>
    <mergeCell ref="B81:H81"/>
    <mergeCell ref="I81:J81"/>
    <mergeCell ref="B85:J86"/>
    <mergeCell ref="B87:J87"/>
    <mergeCell ref="B88:J88"/>
    <mergeCell ref="B83:K83"/>
    <mergeCell ref="O5:O9"/>
    <mergeCell ref="O11:O20"/>
    <mergeCell ref="O22:O29"/>
    <mergeCell ref="O37:O46"/>
    <mergeCell ref="I4:J4"/>
    <mergeCell ref="O30:O36"/>
    <mergeCell ref="J5:J67"/>
    <mergeCell ref="O59:O62"/>
    <mergeCell ref="O48:O56"/>
    <mergeCell ref="O64:O66"/>
    <mergeCell ref="D20:G20"/>
    <mergeCell ref="D21:G21"/>
    <mergeCell ref="A1:I1"/>
    <mergeCell ref="D37:H37"/>
    <mergeCell ref="D22:H22"/>
    <mergeCell ref="B4:H4"/>
    <mergeCell ref="D25:G25"/>
    <mergeCell ref="D26:G26"/>
    <mergeCell ref="D27:G27"/>
    <mergeCell ref="D28:G28"/>
    <mergeCell ref="D29:G29"/>
    <mergeCell ref="D31:G31"/>
    <mergeCell ref="D32:G32"/>
    <mergeCell ref="D15:G15"/>
    <mergeCell ref="D16:G16"/>
    <mergeCell ref="D17:G17"/>
    <mergeCell ref="D18:G18"/>
    <mergeCell ref="D19:G19"/>
    <mergeCell ref="D5:H5"/>
    <mergeCell ref="D11:H11"/>
    <mergeCell ref="D12:G12"/>
    <mergeCell ref="D13:G13"/>
    <mergeCell ref="D14:G14"/>
    <mergeCell ref="E66:G66"/>
    <mergeCell ref="D48:H48"/>
    <mergeCell ref="D30:H30"/>
    <mergeCell ref="D23:G23"/>
    <mergeCell ref="D24:G24"/>
    <mergeCell ref="D35:G35"/>
    <mergeCell ref="D36:G36"/>
    <mergeCell ref="D38:G38"/>
    <mergeCell ref="D39:G39"/>
    <mergeCell ref="D40:G40"/>
    <mergeCell ref="D41:G41"/>
    <mergeCell ref="D42:G42"/>
    <mergeCell ref="D43:G43"/>
    <mergeCell ref="D44:G44"/>
    <mergeCell ref="D45:G45"/>
    <mergeCell ref="D46:G46"/>
    <mergeCell ref="D47:G47"/>
    <mergeCell ref="D49:G49"/>
    <mergeCell ref="D50:G50"/>
    <mergeCell ref="D51:G51"/>
    <mergeCell ref="D52:G52"/>
    <mergeCell ref="D71:H71"/>
    <mergeCell ref="D77:G77"/>
    <mergeCell ref="D53:G53"/>
    <mergeCell ref="E60:G60"/>
    <mergeCell ref="E61:G61"/>
    <mergeCell ref="E62:G62"/>
    <mergeCell ref="E63:G63"/>
    <mergeCell ref="D59:H59"/>
    <mergeCell ref="B67:H67"/>
    <mergeCell ref="D64:H64"/>
    <mergeCell ref="D54:G54"/>
    <mergeCell ref="D55:G55"/>
    <mergeCell ref="D56:G56"/>
    <mergeCell ref="D57:G57"/>
    <mergeCell ref="D58:G58"/>
    <mergeCell ref="E65:G65"/>
    <mergeCell ref="D78:G78"/>
    <mergeCell ref="D79:G79"/>
    <mergeCell ref="D80:G80"/>
    <mergeCell ref="B89:J89"/>
    <mergeCell ref="D72:G72"/>
    <mergeCell ref="D73:G73"/>
    <mergeCell ref="D74:G74"/>
  </mergeCells>
  <conditionalFormatting sqref="A6:A58 C35:D36 D38:D47 H65 E65:E66">
    <cfRule type="expression" dxfId="41" priority="35">
      <formula>$L6="Änderung"</formula>
    </cfRule>
  </conditionalFormatting>
  <conditionalFormatting sqref="A65:A67">
    <cfRule type="expression" dxfId="40" priority="32">
      <formula>$L65="Änderung"</formula>
    </cfRule>
  </conditionalFormatting>
  <conditionalFormatting sqref="A68:A71">
    <cfRule type="expression" dxfId="39" priority="36">
      <formula>$L69="Änderung"</formula>
    </cfRule>
  </conditionalFormatting>
  <conditionalFormatting sqref="A76:A77">
    <cfRule type="expression" dxfId="38" priority="37">
      <formula>$L85="Änderung"</formula>
    </cfRule>
  </conditionalFormatting>
  <conditionalFormatting sqref="A64:B64">
    <cfRule type="expression" dxfId="37" priority="31">
      <formula>#REF!="Änderung"</formula>
    </cfRule>
  </conditionalFormatting>
  <conditionalFormatting sqref="A78:C79">
    <cfRule type="expression" dxfId="36" priority="34">
      <formula>#REF!="Änderung"</formula>
    </cfRule>
  </conditionalFormatting>
  <conditionalFormatting sqref="A80:C80">
    <cfRule type="expression" dxfId="35" priority="33">
      <formula>#REF!="Änderung"</formula>
    </cfRule>
  </conditionalFormatting>
  <conditionalFormatting sqref="A60:E63 H60:I63">
    <cfRule type="expression" dxfId="34" priority="21">
      <formula>$L60="Änderung"</formula>
    </cfRule>
  </conditionalFormatting>
  <conditionalFormatting sqref="B14:B18">
    <cfRule type="expression" dxfId="33" priority="26">
      <formula>$L14="Änderung"</formula>
    </cfRule>
  </conditionalFormatting>
  <conditionalFormatting sqref="B58">
    <cfRule type="expression" dxfId="32" priority="187">
      <formula>$L65="Änderung"</formula>
    </cfRule>
  </conditionalFormatting>
  <conditionalFormatting sqref="B65:C66">
    <cfRule type="expression" dxfId="31" priority="8">
      <formula>$L65="Änderung"</formula>
    </cfRule>
  </conditionalFormatting>
  <conditionalFormatting sqref="B30:D30 I30">
    <cfRule type="expression" dxfId="30" priority="75">
      <formula>$L30="Änderung"</formula>
    </cfRule>
  </conditionalFormatting>
  <conditionalFormatting sqref="B37:D37 B48:D48 B38:C47">
    <cfRule type="expression" dxfId="29" priority="24">
      <formula>$L37="Änderung"</formula>
    </cfRule>
  </conditionalFormatting>
  <conditionalFormatting sqref="B23:D29">
    <cfRule type="expression" dxfId="28" priority="25">
      <formula>$L23="Änderung"</formula>
    </cfRule>
  </conditionalFormatting>
  <conditionalFormatting sqref="B49:D58">
    <cfRule type="expression" dxfId="27" priority="23">
      <formula>$L49="Änderung"</formula>
    </cfRule>
  </conditionalFormatting>
  <conditionalFormatting sqref="C71 B70 B68:D69 H69:I69 I68 I70:I71">
    <cfRule type="expression" dxfId="26" priority="84">
      <formula>$L69="Änderung"</formula>
    </cfRule>
  </conditionalFormatting>
  <conditionalFormatting sqref="B76:D76 B77:C77 H77:I77 I76">
    <cfRule type="expression" dxfId="25" priority="85">
      <formula>$L85="Änderung"</formula>
    </cfRule>
  </conditionalFormatting>
  <conditionalFormatting sqref="D59">
    <cfRule type="expression" dxfId="24" priority="90">
      <formula>$L59="Änderung"</formula>
    </cfRule>
  </conditionalFormatting>
  <conditionalFormatting sqref="D64:D66">
    <cfRule type="expression" dxfId="23" priority="17">
      <formula>$L64="Änderung"</formula>
    </cfRule>
  </conditionalFormatting>
  <conditionalFormatting sqref="D71">
    <cfRule type="expression" dxfId="22" priority="79">
      <formula>$L71="Änderung"</formula>
    </cfRule>
  </conditionalFormatting>
  <conditionalFormatting sqref="H66">
    <cfRule type="expression" dxfId="21" priority="11">
      <formula>$L66="Änderung"</formula>
    </cfRule>
  </conditionalFormatting>
  <conditionalFormatting sqref="H12">
    <cfRule type="expression" dxfId="20" priority="59">
      <formula>$L12="Änderung"</formula>
    </cfRule>
  </conditionalFormatting>
  <conditionalFormatting sqref="H78:I78 H79:H80">
    <cfRule type="expression" dxfId="19" priority="70">
      <formula>#REF!="Änderung"</formula>
    </cfRule>
  </conditionalFormatting>
  <conditionalFormatting sqref="I5 I11">
    <cfRule type="expression" dxfId="18" priority="89">
      <formula>#REF!=1</formula>
    </cfRule>
  </conditionalFormatting>
  <conditionalFormatting sqref="H13:I21 B22:D22 I37 H38:I47 B67:I67 B6:I10 I11:I22 B11:D12 C14:C18 B19:C21 B13:C13 H23:I29 C31:D34 H31:I36 I39:I48 H49:I58 D13:D21">
    <cfRule type="expression" dxfId="17" priority="98">
      <formula>$L6="Änderung"</formula>
    </cfRule>
  </conditionalFormatting>
  <conditionalFormatting sqref="I37">
    <cfRule type="expression" dxfId="16" priority="73">
      <formula>#REF!=2</formula>
    </cfRule>
    <cfRule type="expression" dxfId="15" priority="74">
      <formula>#REF!&gt;1000000</formula>
    </cfRule>
  </conditionalFormatting>
  <conditionalFormatting sqref="I59">
    <cfRule type="expression" dxfId="14" priority="87">
      <formula>$L59="Änderung"</formula>
    </cfRule>
  </conditionalFormatting>
  <conditionalFormatting sqref="I64:I66">
    <cfRule type="expression" dxfId="13" priority="60">
      <formula>$L64="Änderung"</formula>
    </cfRule>
  </conditionalFormatting>
  <conditionalFormatting sqref="I70">
    <cfRule type="expression" dxfId="12" priority="86">
      <formula>$K$61=1</formula>
    </cfRule>
  </conditionalFormatting>
  <conditionalFormatting sqref="I79">
    <cfRule type="expression" dxfId="11" priority="100">
      <formula>#REF!="Änderung"</formula>
    </cfRule>
  </conditionalFormatting>
  <conditionalFormatting sqref="I80">
    <cfRule type="expression" dxfId="10" priority="69">
      <formula>#REF!="Änderung"</formula>
    </cfRule>
  </conditionalFormatting>
  <conditionalFormatting sqref="L3 L6:L10 L12:L21 L23:L36 L38:L47 L49:L58 L70">
    <cfRule type="expression" dxfId="9" priority="97">
      <formula>#REF!="VE"</formula>
    </cfRule>
  </conditionalFormatting>
  <conditionalFormatting sqref="L3">
    <cfRule type="expression" dxfId="8" priority="96">
      <formula>#REF!="VE"</formula>
    </cfRule>
  </conditionalFormatting>
  <conditionalFormatting sqref="L5">
    <cfRule type="expression" dxfId="7" priority="95">
      <formula>#REF!="VE"</formula>
    </cfRule>
  </conditionalFormatting>
  <conditionalFormatting sqref="L6:L10 L12:L21 L23:L36 L38:L47 L49:L58 L70">
    <cfRule type="expression" dxfId="6" priority="99">
      <formula>#REF!="NOVE"</formula>
    </cfRule>
  </conditionalFormatting>
  <conditionalFormatting sqref="L37">
    <cfRule type="cellIs" priority="82" operator="equal">
      <formula>1</formula>
    </cfRule>
    <cfRule type="cellIs" dxfId="5" priority="83" operator="equal">
      <formula>1</formula>
    </cfRule>
  </conditionalFormatting>
  <conditionalFormatting sqref="L59">
    <cfRule type="expression" dxfId="4" priority="91">
      <formula>#REF!="VE"</formula>
    </cfRule>
  </conditionalFormatting>
  <conditionalFormatting sqref="L60:L66">
    <cfRule type="expression" dxfId="3" priority="92">
      <formula>#REF!="VE"</formula>
    </cfRule>
    <cfRule type="expression" dxfId="2" priority="94">
      <formula>#REF!="NOVE"</formula>
    </cfRule>
  </conditionalFormatting>
  <conditionalFormatting sqref="B31:B35">
    <cfRule type="expression" dxfId="1" priority="1">
      <formula>$L31="Änderung"</formula>
    </cfRule>
  </conditionalFormatting>
  <conditionalFormatting sqref="B36">
    <cfRule type="expression" dxfId="0" priority="236">
      <formula>$L35="Änderung"</formula>
    </cfRule>
  </conditionalFormatting>
  <dataValidations count="1">
    <dataValidation type="list" allowBlank="1" showInputMessage="1" showErrorMessage="1" sqref="L60:L66 L6:L10 L49:L58 L70 L38:L47 L23:L36 L12:L21" xr:uid="{00000000-0002-0000-0500-000000000000}">
      <formula1>IF(#REF!=0,,#REF!)</formula1>
    </dataValidation>
  </dataValidations>
  <pageMargins left="0.70866141732283472" right="0.70866141732283472" top="0.78740157480314965" bottom="0.78740157480314965" header="0.31496062992125984" footer="0.31496062992125984"/>
  <pageSetup paperSize="8" scale="8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E6B49502B9C642B2D5BB5E754263EF" ma:contentTypeVersion="6" ma:contentTypeDescription="Ein neues Dokument erstellen." ma:contentTypeScope="" ma:versionID="9843b922c9a4ab3024376e65e737f626">
  <xsd:schema xmlns:xsd="http://www.w3.org/2001/XMLSchema" xmlns:xs="http://www.w3.org/2001/XMLSchema" xmlns:p="http://schemas.microsoft.com/office/2006/metadata/properties" xmlns:ns2="1e2bd01e-29b9-4066-9a95-1c36b16ac655" xmlns:ns3="d532121a-fa52-4771-8dd4-0430e1f15839" targetNamespace="http://schemas.microsoft.com/office/2006/metadata/properties" ma:root="true" ma:fieldsID="a60d961064ac492eeb7a0aab37ce6036" ns2:_="" ns3:_="">
    <xsd:import namespace="1e2bd01e-29b9-4066-9a95-1c36b16ac655"/>
    <xsd:import namespace="d532121a-fa52-4771-8dd4-0430e1f158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bd01e-29b9-4066-9a95-1c36b16ac6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32121a-fa52-4771-8dd4-0430e1f1583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6F7D9-455E-4F45-BE1E-761FB6F33E7E}"/>
</file>

<file path=customXml/itemProps2.xml><?xml version="1.0" encoding="utf-8"?>
<ds:datastoreItem xmlns:ds="http://schemas.openxmlformats.org/officeDocument/2006/customXml" ds:itemID="{54BC38CA-23BE-4737-A3B1-197BDA925504}">
  <ds:schemaRefs>
    <ds:schemaRef ds:uri="f84d339f-d7d5-4e7e-8e02-4f2868b91c6b"/>
    <ds:schemaRef ds:uri="http://schemas.microsoft.com/office/2006/documentManagement/types"/>
    <ds:schemaRef ds:uri="http://purl.org/dc/dcmitype/"/>
    <ds:schemaRef ds:uri="http://purl.org/dc/elements/1.1/"/>
    <ds:schemaRef ds:uri="http://schemas.microsoft.com/office/infopath/2007/PartnerControls"/>
    <ds:schemaRef ds:uri="8b69e2c9-8f9d-4f3c-8895-513f3dff8637"/>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7A38959-335C-4FD0-80DE-867B6DB282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Données de base</vt:lpstr>
      <vt:lpstr>Budget Financements</vt:lpstr>
      <vt:lpstr>Transfert du financement</vt:lpstr>
      <vt:lpstr>Exemple</vt:lpstr>
      <vt:lpstr>'Budget Financements'!Druckbereich</vt:lpstr>
      <vt:lpstr>'Données de base'!Druckbereich</vt:lpstr>
      <vt:lpstr>Exemple!Druckbereich</vt:lpstr>
      <vt:lpstr>'Transfert du financement'!Druckbereich</vt:lpstr>
      <vt:lpstr>'Budget Financements'!Drucktitel</vt:lpstr>
      <vt:lpstr>Exemple!Drucktitel</vt:lpstr>
      <vt:lpstr>'Transfert du financement'!Drucktitel</vt:lpstr>
    </vt:vector>
  </TitlesOfParts>
  <Manager/>
  <Company>CAMP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Euro-Budget, Französisch, Stand Juli 2023 - ehemals 38-10</dc:title>
  <dc:subject/>
  <dc:creator>Gombo, Dorjpalam GIZ</dc:creator>
  <cp:keywords/>
  <dc:description/>
  <cp:lastModifiedBy>Schauder, Dorit GIZ</cp:lastModifiedBy>
  <cp:revision/>
  <dcterms:created xsi:type="dcterms:W3CDTF">2011-03-24T07:10:37Z</dcterms:created>
  <dcterms:modified xsi:type="dcterms:W3CDTF">2024-08-23T07:58:34Z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0x01010033E6B49502B9C642B2D5BB5E754263EF</vt:lpwstr>
  </property>
  <property fmtid="{D5CDD505-2E9C-101B-9397-08002B2CF9AE}" pid="3" name="MediaServiceImageTags">
    <vt:lpwstr/>
  </property>
</Properties>
</file>